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3.xml" ContentType="application/vnd.openxmlformats-officedocument.drawing+xml"/>
  <Override PartName="/xl/comments5.xml" ContentType="application/vnd.openxmlformats-officedocument.spreadsheetml.comments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omments6.xml" ContentType="application/vnd.openxmlformats-officedocument.spreadsheetml.comments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3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5.xml" ContentType="application/vnd.openxmlformats-officedocument.drawing+xml"/>
  <Override PartName="/xl/comments7.xml" ContentType="application/vnd.openxmlformats-officedocument.spreadsheetml.comments+xml"/>
  <Override PartName="/xl/charts/chartEx4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5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9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omments8.xml" ContentType="application/vnd.openxmlformats-officedocument.spreadsheetml.comments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01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C:\Users\97738\Desktop\"/>
    </mc:Choice>
  </mc:AlternateContent>
  <xr:revisionPtr revIDLastSave="0" documentId="13_ncr:1_{9288E8FB-9494-43BC-80BE-96FF4078D0C3}" xr6:coauthVersionLast="47" xr6:coauthVersionMax="47" xr10:uidLastSave="{00000000-0000-0000-0000-000000000000}"/>
  <bookViews>
    <workbookView xWindow="-120" yWindow="-120" windowWidth="38640" windowHeight="21240" firstSheet="1" activeTab="13" xr2:uid="{97F572DF-8E6B-455B-BF35-332AD9DFAB78}"/>
  </bookViews>
  <sheets>
    <sheet name="商铺价值更新" sheetId="13" r:id="rId1"/>
    <sheet name="时间统计" sheetId="8" r:id="rId2"/>
    <sheet name="商店兑换统计" sheetId="12" r:id="rId3"/>
    <sheet name="损耗分析" sheetId="11" r:id="rId4"/>
    <sheet name="谈心统计" sheetId="9" r:id="rId5"/>
    <sheet name="世交管理" sheetId="14" r:id="rId6"/>
    <sheet name="砍价数据" sheetId="10" r:id="rId7"/>
    <sheet name="性价比与内涵值关系模板" sheetId="1" r:id="rId8"/>
    <sheet name="更新后2" sheetId="3" r:id="rId9"/>
    <sheet name="更新3" sheetId="5" r:id="rId10"/>
    <sheet name="更新4" sheetId="7" r:id="rId11"/>
    <sheet name="更新后" sheetId="2" r:id="rId12"/>
    <sheet name="冲榜活动" sheetId="15" r:id="rId13"/>
    <sheet name="题库" sheetId="16" r:id="rId14"/>
  </sheets>
  <definedNames>
    <definedName name="_xlchart.v1.0" hidden="1">商铺价值更新!$B$20:$B$29</definedName>
    <definedName name="_xlchart.v1.1" hidden="1">商铺价值更新!$F$19</definedName>
    <definedName name="_xlchart.v1.10" hidden="1">更新4!$F$19</definedName>
    <definedName name="_xlchart.v1.11" hidden="1">更新4!$F$20:$F$29</definedName>
    <definedName name="_xlchart.v1.12" hidden="1">更新4!$B$20:$B$29</definedName>
    <definedName name="_xlchart.v1.13" hidden="1">更新4!$F$19</definedName>
    <definedName name="_xlchart.v1.14" hidden="1">更新4!$F$20:$F$29</definedName>
    <definedName name="_xlchart.v1.2" hidden="1">商铺价值更新!$F$20:$F$29</definedName>
    <definedName name="_xlchart.v1.3" hidden="1">商铺价值更新!$B$20:$B$29</definedName>
    <definedName name="_xlchart.v1.4" hidden="1">商铺价值更新!$F$19</definedName>
    <definedName name="_xlchart.v1.5" hidden="1">商铺价值更新!$F$20:$F$29</definedName>
    <definedName name="_xlchart.v1.6" hidden="1">更新3!$B$20:$B$28</definedName>
    <definedName name="_xlchart.v1.7" hidden="1">更新3!$F$19</definedName>
    <definedName name="_xlchart.v1.8" hidden="1">更新3!$F$20:$F$28</definedName>
    <definedName name="_xlchart.v1.9" hidden="1">更新4!$B$20:$B$29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A34" i="11" l="1"/>
  <c r="H30" i="13"/>
  <c r="F30" i="13"/>
  <c r="H29" i="13"/>
  <c r="F29" i="13"/>
  <c r="H28" i="13"/>
  <c r="F28" i="13"/>
  <c r="H27" i="13"/>
  <c r="F27" i="13"/>
  <c r="H26" i="13"/>
  <c r="F26" i="13"/>
  <c r="H25" i="13"/>
  <c r="F25" i="13"/>
  <c r="H24" i="13"/>
  <c r="F24" i="13"/>
  <c r="H23" i="13"/>
  <c r="F23" i="13"/>
  <c r="H22" i="13"/>
  <c r="F22" i="13"/>
  <c r="H21" i="13"/>
  <c r="F21" i="13"/>
  <c r="H20" i="13"/>
  <c r="F20" i="13"/>
  <c r="F11" i="13"/>
  <c r="G11" i="13"/>
  <c r="H11" i="13"/>
  <c r="I11" i="13"/>
  <c r="J11" i="13"/>
  <c r="K11" i="13"/>
  <c r="L11" i="13"/>
  <c r="E11" i="13"/>
  <c r="D8" i="13" l="1"/>
  <c r="D6" i="13"/>
  <c r="L8" i="13"/>
  <c r="K8" i="13"/>
  <c r="J8" i="13"/>
  <c r="I8" i="13"/>
  <c r="H8" i="13"/>
  <c r="G8" i="13"/>
  <c r="F8" i="13"/>
  <c r="E8" i="13"/>
  <c r="C8" i="13"/>
  <c r="B8" i="13"/>
  <c r="L6" i="13"/>
  <c r="K6" i="13"/>
  <c r="J6" i="13"/>
  <c r="I6" i="13"/>
  <c r="H6" i="13"/>
  <c r="G6" i="13"/>
  <c r="F6" i="13"/>
  <c r="E6" i="13"/>
  <c r="C6" i="13"/>
  <c r="B6" i="13"/>
  <c r="D5" i="8"/>
  <c r="B5" i="8"/>
  <c r="C46" i="13"/>
  <c r="C33" i="13"/>
  <c r="C48" i="13"/>
  <c r="C35" i="13"/>
  <c r="C32" i="13"/>
  <c r="C42" i="13"/>
  <c r="C38" i="13"/>
  <c r="C47" i="13"/>
  <c r="C36" i="13"/>
  <c r="C41" i="13"/>
  <c r="C39" i="13"/>
  <c r="C45" i="13"/>
  <c r="C51" i="13"/>
  <c r="C37" i="13"/>
  <c r="C40" i="13"/>
  <c r="C31" i="13"/>
  <c r="C43" i="13"/>
  <c r="C44" i="13"/>
  <c r="C34" i="13"/>
  <c r="C49" i="13"/>
  <c r="C50" i="13"/>
  <c r="C110" i="9" l="1"/>
  <c r="P110" i="9" s="1"/>
  <c r="D110" i="9"/>
  <c r="E110" i="9"/>
  <c r="F110" i="9"/>
  <c r="G110" i="9"/>
  <c r="H110" i="9"/>
  <c r="I110" i="9"/>
  <c r="J110" i="9"/>
  <c r="K110" i="9"/>
  <c r="L110" i="9"/>
  <c r="M110" i="9"/>
  <c r="N110" i="9"/>
  <c r="C109" i="9"/>
  <c r="D109" i="9"/>
  <c r="E109" i="9"/>
  <c r="F109" i="9"/>
  <c r="G109" i="9"/>
  <c r="H109" i="9"/>
  <c r="I109" i="9"/>
  <c r="J109" i="9"/>
  <c r="K109" i="9"/>
  <c r="L109" i="9"/>
  <c r="M109" i="9"/>
  <c r="N109" i="9"/>
  <c r="C108" i="9"/>
  <c r="D108" i="9"/>
  <c r="E108" i="9"/>
  <c r="F108" i="9"/>
  <c r="G108" i="9"/>
  <c r="H108" i="9"/>
  <c r="I108" i="9"/>
  <c r="J108" i="9"/>
  <c r="K108" i="9"/>
  <c r="L108" i="9"/>
  <c r="M108" i="9"/>
  <c r="N108" i="9"/>
  <c r="C107" i="9"/>
  <c r="D107" i="9"/>
  <c r="P107" i="9" s="1"/>
  <c r="E107" i="9"/>
  <c r="F107" i="9"/>
  <c r="G107" i="9"/>
  <c r="H107" i="9"/>
  <c r="I107" i="9"/>
  <c r="J107" i="9"/>
  <c r="K107" i="9"/>
  <c r="L107" i="9"/>
  <c r="M107" i="9"/>
  <c r="N107" i="9"/>
  <c r="C106" i="9"/>
  <c r="P106" i="9" s="1"/>
  <c r="D106" i="9"/>
  <c r="E106" i="9"/>
  <c r="F106" i="9"/>
  <c r="G106" i="9"/>
  <c r="H106" i="9"/>
  <c r="I106" i="9"/>
  <c r="J106" i="9"/>
  <c r="K106" i="9"/>
  <c r="L106" i="9"/>
  <c r="M106" i="9"/>
  <c r="N106" i="9"/>
  <c r="C105" i="9"/>
  <c r="D105" i="9"/>
  <c r="E105" i="9"/>
  <c r="F105" i="9"/>
  <c r="G105" i="9"/>
  <c r="H105" i="9"/>
  <c r="I105" i="9"/>
  <c r="J105" i="9"/>
  <c r="K105" i="9"/>
  <c r="L105" i="9"/>
  <c r="M105" i="9"/>
  <c r="N105" i="9"/>
  <c r="C104" i="9"/>
  <c r="P104" i="9" s="1"/>
  <c r="D104" i="9"/>
  <c r="E104" i="9"/>
  <c r="F104" i="9"/>
  <c r="G104" i="9"/>
  <c r="H104" i="9"/>
  <c r="I104" i="9"/>
  <c r="J104" i="9"/>
  <c r="K104" i="9"/>
  <c r="L104" i="9"/>
  <c r="M104" i="9"/>
  <c r="N104" i="9"/>
  <c r="C103" i="9"/>
  <c r="D103" i="9"/>
  <c r="E103" i="9"/>
  <c r="F103" i="9"/>
  <c r="G103" i="9"/>
  <c r="H103" i="9"/>
  <c r="I103" i="9"/>
  <c r="J103" i="9"/>
  <c r="K103" i="9"/>
  <c r="L103" i="9"/>
  <c r="M103" i="9"/>
  <c r="N103" i="9"/>
  <c r="C102" i="9"/>
  <c r="P102" i="9" s="1"/>
  <c r="D102" i="9"/>
  <c r="E102" i="9"/>
  <c r="F102" i="9"/>
  <c r="G102" i="9"/>
  <c r="H102" i="9"/>
  <c r="I102" i="9"/>
  <c r="J102" i="9"/>
  <c r="K102" i="9"/>
  <c r="L102" i="9"/>
  <c r="M102" i="9"/>
  <c r="N102" i="9"/>
  <c r="C101" i="9"/>
  <c r="D101" i="9"/>
  <c r="E101" i="9"/>
  <c r="F101" i="9"/>
  <c r="G101" i="9"/>
  <c r="H101" i="9"/>
  <c r="I101" i="9"/>
  <c r="J101" i="9"/>
  <c r="K101" i="9"/>
  <c r="L101" i="9"/>
  <c r="M101" i="9"/>
  <c r="N101" i="9"/>
  <c r="C100" i="9"/>
  <c r="D100" i="9"/>
  <c r="E100" i="9"/>
  <c r="F100" i="9"/>
  <c r="G100" i="9"/>
  <c r="H100" i="9"/>
  <c r="I100" i="9"/>
  <c r="J100" i="9"/>
  <c r="K100" i="9"/>
  <c r="L100" i="9"/>
  <c r="M100" i="9"/>
  <c r="N100" i="9"/>
  <c r="C99" i="9"/>
  <c r="D99" i="9"/>
  <c r="E99" i="9"/>
  <c r="F99" i="9"/>
  <c r="G99" i="9"/>
  <c r="H99" i="9"/>
  <c r="I99" i="9"/>
  <c r="J99" i="9"/>
  <c r="K99" i="9"/>
  <c r="L99" i="9"/>
  <c r="M99" i="9"/>
  <c r="N99" i="9"/>
  <c r="C98" i="9"/>
  <c r="D98" i="9"/>
  <c r="E98" i="9"/>
  <c r="F98" i="9"/>
  <c r="G98" i="9"/>
  <c r="H98" i="9"/>
  <c r="I98" i="9"/>
  <c r="J98" i="9"/>
  <c r="K98" i="9"/>
  <c r="L98" i="9"/>
  <c r="M98" i="9"/>
  <c r="N98" i="9"/>
  <c r="C97" i="9"/>
  <c r="D97" i="9"/>
  <c r="E97" i="9"/>
  <c r="F97" i="9"/>
  <c r="G97" i="9"/>
  <c r="P97" i="9" s="1"/>
  <c r="H97" i="9"/>
  <c r="I97" i="9"/>
  <c r="J97" i="9"/>
  <c r="K97" i="9"/>
  <c r="L97" i="9"/>
  <c r="M97" i="9"/>
  <c r="N97" i="9"/>
  <c r="C96" i="9"/>
  <c r="D96" i="9"/>
  <c r="E96" i="9"/>
  <c r="F96" i="9"/>
  <c r="G96" i="9"/>
  <c r="H96" i="9"/>
  <c r="I96" i="9"/>
  <c r="J96" i="9"/>
  <c r="K96" i="9"/>
  <c r="L96" i="9"/>
  <c r="M96" i="9"/>
  <c r="N96" i="9"/>
  <c r="C95" i="9"/>
  <c r="D95" i="9"/>
  <c r="E95" i="9"/>
  <c r="F95" i="9"/>
  <c r="G95" i="9"/>
  <c r="H95" i="9"/>
  <c r="I95" i="9"/>
  <c r="J95" i="9"/>
  <c r="K95" i="9"/>
  <c r="L95" i="9"/>
  <c r="M95" i="9"/>
  <c r="N95" i="9"/>
  <c r="C94" i="9"/>
  <c r="P94" i="9" s="1"/>
  <c r="D94" i="9"/>
  <c r="E94" i="9"/>
  <c r="F94" i="9"/>
  <c r="G94" i="9"/>
  <c r="H94" i="9"/>
  <c r="I94" i="9"/>
  <c r="J94" i="9"/>
  <c r="K94" i="9"/>
  <c r="L94" i="9"/>
  <c r="M94" i="9"/>
  <c r="N94" i="9"/>
  <c r="C93" i="9"/>
  <c r="D93" i="9"/>
  <c r="E93" i="9"/>
  <c r="F93" i="9"/>
  <c r="G93" i="9"/>
  <c r="H93" i="9"/>
  <c r="I93" i="9"/>
  <c r="J93" i="9"/>
  <c r="K93" i="9"/>
  <c r="L93" i="9"/>
  <c r="M93" i="9"/>
  <c r="N93" i="9"/>
  <c r="C92" i="9"/>
  <c r="D92" i="9"/>
  <c r="E92" i="9"/>
  <c r="F92" i="9"/>
  <c r="G92" i="9"/>
  <c r="H92" i="9"/>
  <c r="I92" i="9"/>
  <c r="J92" i="9"/>
  <c r="K92" i="9"/>
  <c r="L92" i="9"/>
  <c r="M92" i="9"/>
  <c r="N92" i="9"/>
  <c r="C91" i="9"/>
  <c r="D91" i="9"/>
  <c r="E91" i="9"/>
  <c r="F91" i="9"/>
  <c r="G91" i="9"/>
  <c r="H91" i="9"/>
  <c r="I91" i="9"/>
  <c r="J91" i="9"/>
  <c r="K91" i="9"/>
  <c r="L91" i="9"/>
  <c r="M91" i="9"/>
  <c r="N91" i="9"/>
  <c r="C90" i="9"/>
  <c r="D90" i="9"/>
  <c r="E90" i="9"/>
  <c r="F90" i="9"/>
  <c r="G90" i="9"/>
  <c r="H90" i="9"/>
  <c r="I90" i="9"/>
  <c r="J90" i="9"/>
  <c r="K90" i="9"/>
  <c r="L90" i="9"/>
  <c r="M90" i="9"/>
  <c r="N90" i="9"/>
  <c r="C89" i="9"/>
  <c r="D89" i="9"/>
  <c r="E89" i="9"/>
  <c r="F89" i="9"/>
  <c r="G89" i="9"/>
  <c r="H89" i="9"/>
  <c r="I89" i="9"/>
  <c r="J89" i="9"/>
  <c r="K89" i="9"/>
  <c r="L89" i="9"/>
  <c r="M89" i="9"/>
  <c r="N89" i="9"/>
  <c r="C88" i="9"/>
  <c r="D88" i="9"/>
  <c r="E88" i="9"/>
  <c r="F88" i="9"/>
  <c r="G88" i="9"/>
  <c r="H88" i="9"/>
  <c r="I88" i="9"/>
  <c r="J88" i="9"/>
  <c r="K88" i="9"/>
  <c r="L88" i="9"/>
  <c r="M88" i="9"/>
  <c r="N88" i="9"/>
  <c r="C87" i="9"/>
  <c r="D87" i="9"/>
  <c r="E87" i="9"/>
  <c r="F87" i="9"/>
  <c r="G87" i="9"/>
  <c r="H87" i="9"/>
  <c r="I87" i="9"/>
  <c r="J87" i="9"/>
  <c r="K87" i="9"/>
  <c r="L87" i="9"/>
  <c r="M87" i="9"/>
  <c r="N87" i="9"/>
  <c r="C86" i="9"/>
  <c r="D86" i="9"/>
  <c r="E86" i="9"/>
  <c r="F86" i="9"/>
  <c r="G86" i="9"/>
  <c r="H86" i="9"/>
  <c r="I86" i="9"/>
  <c r="J86" i="9"/>
  <c r="K86" i="9"/>
  <c r="L86" i="9"/>
  <c r="M86" i="9"/>
  <c r="N86" i="9"/>
  <c r="C85" i="9"/>
  <c r="D85" i="9"/>
  <c r="E85" i="9"/>
  <c r="F85" i="9"/>
  <c r="G85" i="9"/>
  <c r="H85" i="9"/>
  <c r="I85" i="9"/>
  <c r="J85" i="9"/>
  <c r="K85" i="9"/>
  <c r="L85" i="9"/>
  <c r="M85" i="9"/>
  <c r="N85" i="9"/>
  <c r="C84" i="9"/>
  <c r="D84" i="9"/>
  <c r="E84" i="9"/>
  <c r="F84" i="9"/>
  <c r="G84" i="9"/>
  <c r="H84" i="9"/>
  <c r="I84" i="9"/>
  <c r="J84" i="9"/>
  <c r="K84" i="9"/>
  <c r="L84" i="9"/>
  <c r="M84" i="9"/>
  <c r="N84" i="9"/>
  <c r="C83" i="9"/>
  <c r="D83" i="9"/>
  <c r="E83" i="9"/>
  <c r="F83" i="9"/>
  <c r="G83" i="9"/>
  <c r="H83" i="9"/>
  <c r="I83" i="9"/>
  <c r="J83" i="9"/>
  <c r="K83" i="9"/>
  <c r="L83" i="9"/>
  <c r="M83" i="9"/>
  <c r="N83" i="9"/>
  <c r="C82" i="9"/>
  <c r="D82" i="9"/>
  <c r="E82" i="9"/>
  <c r="F82" i="9"/>
  <c r="G82" i="9"/>
  <c r="H82" i="9"/>
  <c r="I82" i="9"/>
  <c r="J82" i="9"/>
  <c r="K82" i="9"/>
  <c r="L82" i="9"/>
  <c r="M82" i="9"/>
  <c r="N82" i="9"/>
  <c r="C33" i="11"/>
  <c r="C34" i="11"/>
  <c r="C35" i="11"/>
  <c r="C36" i="11"/>
  <c r="C37" i="11"/>
  <c r="C38" i="11"/>
  <c r="C39" i="11"/>
  <c r="C40" i="11"/>
  <c r="C41" i="11"/>
  <c r="C42" i="11"/>
  <c r="C43" i="11"/>
  <c r="C44" i="11"/>
  <c r="C45" i="11"/>
  <c r="C46" i="11"/>
  <c r="C47" i="11"/>
  <c r="C48" i="11"/>
  <c r="C49" i="11"/>
  <c r="C50" i="11"/>
  <c r="C51" i="11"/>
  <c r="C52" i="11"/>
  <c r="C53" i="11"/>
  <c r="C54" i="11"/>
  <c r="C55" i="11"/>
  <c r="C56" i="11"/>
  <c r="C57" i="11"/>
  <c r="C58" i="11"/>
  <c r="C59" i="11"/>
  <c r="C60" i="11"/>
  <c r="C61" i="11"/>
  <c r="C62" i="11"/>
  <c r="C63" i="11"/>
  <c r="C64" i="11"/>
  <c r="C65" i="11"/>
  <c r="C66" i="11"/>
  <c r="C67" i="11"/>
  <c r="C68" i="11"/>
  <c r="C69" i="11"/>
  <c r="C70" i="11"/>
  <c r="C32" i="11"/>
  <c r="B38" i="11"/>
  <c r="B37" i="11"/>
  <c r="B36" i="11"/>
  <c r="B35" i="11"/>
  <c r="B34" i="11"/>
  <c r="B33" i="11"/>
  <c r="B32" i="11"/>
  <c r="C16" i="11"/>
  <c r="D16" i="11"/>
  <c r="E16" i="11"/>
  <c r="F16" i="11"/>
  <c r="G16" i="11"/>
  <c r="H16" i="11"/>
  <c r="I16" i="11"/>
  <c r="B16" i="11"/>
  <c r="I12" i="11"/>
  <c r="I15" i="11"/>
  <c r="H9" i="11"/>
  <c r="I9" i="11"/>
  <c r="I6" i="11"/>
  <c r="H15" i="11"/>
  <c r="G15" i="11"/>
  <c r="F15" i="11"/>
  <c r="E15" i="11"/>
  <c r="D15" i="11"/>
  <c r="C15" i="11"/>
  <c r="B15" i="11"/>
  <c r="H12" i="11"/>
  <c r="G12" i="11"/>
  <c r="F12" i="11"/>
  <c r="E12" i="11"/>
  <c r="D12" i="11"/>
  <c r="C12" i="11"/>
  <c r="B12" i="11"/>
  <c r="G9" i="11"/>
  <c r="F9" i="11"/>
  <c r="E9" i="11"/>
  <c r="D9" i="11"/>
  <c r="C9" i="11"/>
  <c r="B9" i="11"/>
  <c r="H6" i="11"/>
  <c r="G6" i="11"/>
  <c r="F6" i="11"/>
  <c r="E6" i="11"/>
  <c r="D6" i="11"/>
  <c r="C6" i="11"/>
  <c r="B6" i="11"/>
  <c r="C3" i="11"/>
  <c r="D3" i="11"/>
  <c r="E3" i="11"/>
  <c r="F3" i="11"/>
  <c r="G3" i="11"/>
  <c r="H3" i="11"/>
  <c r="B3" i="11"/>
  <c r="Q64" i="9"/>
  <c r="Q65" i="9"/>
  <c r="Q66" i="9"/>
  <c r="Q67" i="9"/>
  <c r="Q68" i="9"/>
  <c r="Q69" i="9"/>
  <c r="Q70" i="9"/>
  <c r="Q71" i="9"/>
  <c r="Q72" i="9"/>
  <c r="Q73" i="9"/>
  <c r="Q74" i="9"/>
  <c r="Q75" i="9"/>
  <c r="Q76" i="9"/>
  <c r="Q77" i="9"/>
  <c r="Q78" i="9"/>
  <c r="Q79" i="9"/>
  <c r="Q80" i="9"/>
  <c r="Q81" i="9"/>
  <c r="Q82" i="9"/>
  <c r="Q83" i="9"/>
  <c r="Q84" i="9"/>
  <c r="Q85" i="9"/>
  <c r="Q86" i="9"/>
  <c r="Q87" i="9"/>
  <c r="Q88" i="9"/>
  <c r="Q89" i="9"/>
  <c r="Q90" i="9"/>
  <c r="Q91" i="9"/>
  <c r="Q92" i="9"/>
  <c r="Q93" i="9"/>
  <c r="Q94" i="9"/>
  <c r="Q95" i="9"/>
  <c r="Q96" i="9"/>
  <c r="Q97" i="9"/>
  <c r="Q98" i="9"/>
  <c r="Q99" i="9"/>
  <c r="Q100" i="9"/>
  <c r="Q101" i="9"/>
  <c r="Q102" i="9"/>
  <c r="Q103" i="9"/>
  <c r="Q104" i="9"/>
  <c r="Q105" i="9"/>
  <c r="Q106" i="9"/>
  <c r="Q107" i="9"/>
  <c r="Q108" i="9"/>
  <c r="Q109" i="9"/>
  <c r="Q110" i="9"/>
  <c r="C81" i="9"/>
  <c r="D81" i="9"/>
  <c r="E81" i="9"/>
  <c r="F81" i="9"/>
  <c r="G81" i="9"/>
  <c r="H81" i="9"/>
  <c r="I81" i="9"/>
  <c r="J81" i="9"/>
  <c r="K81" i="9"/>
  <c r="L81" i="9"/>
  <c r="M81" i="9"/>
  <c r="N81" i="9"/>
  <c r="C80" i="9"/>
  <c r="D80" i="9"/>
  <c r="E80" i="9"/>
  <c r="F80" i="9"/>
  <c r="G80" i="9"/>
  <c r="H80" i="9"/>
  <c r="I80" i="9"/>
  <c r="J80" i="9"/>
  <c r="K80" i="9"/>
  <c r="L80" i="9"/>
  <c r="M80" i="9"/>
  <c r="N80" i="9"/>
  <c r="C79" i="9"/>
  <c r="D79" i="9"/>
  <c r="E79" i="9"/>
  <c r="F79" i="9"/>
  <c r="G79" i="9"/>
  <c r="H79" i="9"/>
  <c r="I79" i="9"/>
  <c r="J79" i="9"/>
  <c r="K79" i="9"/>
  <c r="L79" i="9"/>
  <c r="M79" i="9"/>
  <c r="N79" i="9"/>
  <c r="C78" i="9"/>
  <c r="D78" i="9"/>
  <c r="E78" i="9"/>
  <c r="F78" i="9"/>
  <c r="G78" i="9"/>
  <c r="H78" i="9"/>
  <c r="I78" i="9"/>
  <c r="J78" i="9"/>
  <c r="K78" i="9"/>
  <c r="L78" i="9"/>
  <c r="M78" i="9"/>
  <c r="N78" i="9"/>
  <c r="C77" i="9"/>
  <c r="D77" i="9"/>
  <c r="E77" i="9"/>
  <c r="F77" i="9"/>
  <c r="G77" i="9"/>
  <c r="H77" i="9"/>
  <c r="I77" i="9"/>
  <c r="J77" i="9"/>
  <c r="K77" i="9"/>
  <c r="L77" i="9"/>
  <c r="M77" i="9"/>
  <c r="N77" i="9"/>
  <c r="C76" i="9"/>
  <c r="D76" i="9"/>
  <c r="E76" i="9"/>
  <c r="F76" i="9"/>
  <c r="G76" i="9"/>
  <c r="H76" i="9"/>
  <c r="I76" i="9"/>
  <c r="J76" i="9"/>
  <c r="K76" i="9"/>
  <c r="L76" i="9"/>
  <c r="M76" i="9"/>
  <c r="N76" i="9"/>
  <c r="C75" i="9"/>
  <c r="D75" i="9"/>
  <c r="E75" i="9"/>
  <c r="F75" i="9"/>
  <c r="G75" i="9"/>
  <c r="H75" i="9"/>
  <c r="I75" i="9"/>
  <c r="J75" i="9"/>
  <c r="K75" i="9"/>
  <c r="L75" i="9"/>
  <c r="M75" i="9"/>
  <c r="N75" i="9"/>
  <c r="C74" i="9"/>
  <c r="D74" i="9"/>
  <c r="E74" i="9"/>
  <c r="F74" i="9"/>
  <c r="G74" i="9"/>
  <c r="G146" i="9" s="1"/>
  <c r="H74" i="9"/>
  <c r="I74" i="9"/>
  <c r="J74" i="9"/>
  <c r="K74" i="9"/>
  <c r="L74" i="9"/>
  <c r="M74" i="9"/>
  <c r="N74" i="9"/>
  <c r="C73" i="9"/>
  <c r="D73" i="9"/>
  <c r="E73" i="9"/>
  <c r="F73" i="9"/>
  <c r="G73" i="9"/>
  <c r="H73" i="9"/>
  <c r="I73" i="9"/>
  <c r="J73" i="9"/>
  <c r="K73" i="9"/>
  <c r="L73" i="9"/>
  <c r="M73" i="9"/>
  <c r="N73" i="9"/>
  <c r="C72" i="9"/>
  <c r="D72" i="9"/>
  <c r="E72" i="9"/>
  <c r="F72" i="9"/>
  <c r="G72" i="9"/>
  <c r="H72" i="9"/>
  <c r="I72" i="9"/>
  <c r="J72" i="9"/>
  <c r="K72" i="9"/>
  <c r="L72" i="9"/>
  <c r="M72" i="9"/>
  <c r="N72" i="9"/>
  <c r="C71" i="9"/>
  <c r="D71" i="9"/>
  <c r="E71" i="9"/>
  <c r="F71" i="9"/>
  <c r="G71" i="9"/>
  <c r="H71" i="9"/>
  <c r="I71" i="9"/>
  <c r="J71" i="9"/>
  <c r="K71" i="9"/>
  <c r="L71" i="9"/>
  <c r="M71" i="9"/>
  <c r="N71" i="9"/>
  <c r="C70" i="9"/>
  <c r="D70" i="9"/>
  <c r="E70" i="9"/>
  <c r="F70" i="9"/>
  <c r="G70" i="9"/>
  <c r="H70" i="9"/>
  <c r="I70" i="9"/>
  <c r="J70" i="9"/>
  <c r="K70" i="9"/>
  <c r="L70" i="9"/>
  <c r="M70" i="9"/>
  <c r="N70" i="9"/>
  <c r="Q54" i="9"/>
  <c r="Q55" i="9"/>
  <c r="Q56" i="9"/>
  <c r="Q57" i="9"/>
  <c r="Q58" i="9"/>
  <c r="Q59" i="9"/>
  <c r="Q60" i="9"/>
  <c r="Q61" i="9"/>
  <c r="Q62" i="9"/>
  <c r="Q63" i="9"/>
  <c r="C69" i="9"/>
  <c r="D69" i="9"/>
  <c r="E69" i="9"/>
  <c r="F69" i="9"/>
  <c r="G69" i="9"/>
  <c r="H69" i="9"/>
  <c r="I69" i="9"/>
  <c r="J69" i="9"/>
  <c r="K69" i="9"/>
  <c r="L69" i="9"/>
  <c r="M69" i="9"/>
  <c r="N69" i="9"/>
  <c r="C68" i="9"/>
  <c r="D68" i="9"/>
  <c r="E68" i="9"/>
  <c r="F68" i="9"/>
  <c r="G68" i="9"/>
  <c r="H68" i="9"/>
  <c r="I68" i="9"/>
  <c r="J68" i="9"/>
  <c r="K68" i="9"/>
  <c r="L68" i="9"/>
  <c r="M68" i="9"/>
  <c r="N68" i="9"/>
  <c r="C67" i="9"/>
  <c r="D67" i="9"/>
  <c r="E67" i="9"/>
  <c r="F67" i="9"/>
  <c r="G67" i="9"/>
  <c r="H67" i="9"/>
  <c r="I67" i="9"/>
  <c r="J67" i="9"/>
  <c r="K67" i="9"/>
  <c r="L67" i="9"/>
  <c r="M67" i="9"/>
  <c r="N67" i="9"/>
  <c r="C66" i="9"/>
  <c r="D66" i="9"/>
  <c r="E66" i="9"/>
  <c r="F66" i="9"/>
  <c r="G66" i="9"/>
  <c r="H66" i="9"/>
  <c r="I66" i="9"/>
  <c r="J66" i="9"/>
  <c r="K66" i="9"/>
  <c r="L66" i="9"/>
  <c r="M66" i="9"/>
  <c r="N66" i="9"/>
  <c r="C65" i="9"/>
  <c r="D65" i="9"/>
  <c r="E65" i="9"/>
  <c r="F65" i="9"/>
  <c r="G65" i="9"/>
  <c r="H65" i="9"/>
  <c r="I65" i="9"/>
  <c r="J65" i="9"/>
  <c r="K65" i="9"/>
  <c r="L65" i="9"/>
  <c r="M65" i="9"/>
  <c r="N65" i="9"/>
  <c r="C64" i="9"/>
  <c r="D64" i="9"/>
  <c r="E64" i="9"/>
  <c r="F64" i="9"/>
  <c r="G64" i="9"/>
  <c r="H64" i="9"/>
  <c r="I64" i="9"/>
  <c r="J64" i="9"/>
  <c r="K64" i="9"/>
  <c r="L64" i="9"/>
  <c r="M64" i="9"/>
  <c r="N64" i="9"/>
  <c r="C63" i="9"/>
  <c r="D63" i="9"/>
  <c r="E63" i="9"/>
  <c r="F63" i="9"/>
  <c r="G63" i="9"/>
  <c r="H63" i="9"/>
  <c r="I63" i="9"/>
  <c r="J63" i="9"/>
  <c r="K63" i="9"/>
  <c r="L63" i="9"/>
  <c r="M63" i="9"/>
  <c r="N63" i="9"/>
  <c r="C62" i="9"/>
  <c r="D62" i="9"/>
  <c r="E62" i="9"/>
  <c r="F62" i="9"/>
  <c r="G62" i="9"/>
  <c r="H62" i="9"/>
  <c r="I62" i="9"/>
  <c r="J62" i="9"/>
  <c r="K62" i="9"/>
  <c r="L62" i="9"/>
  <c r="M62" i="9"/>
  <c r="N62" i="9"/>
  <c r="C61" i="9"/>
  <c r="D61" i="9"/>
  <c r="E61" i="9"/>
  <c r="F61" i="9"/>
  <c r="G61" i="9"/>
  <c r="H61" i="9"/>
  <c r="I61" i="9"/>
  <c r="J61" i="9"/>
  <c r="K61" i="9"/>
  <c r="L61" i="9"/>
  <c r="M61" i="9"/>
  <c r="N61" i="9"/>
  <c r="C60" i="9"/>
  <c r="D60" i="9"/>
  <c r="E60" i="9"/>
  <c r="F60" i="9"/>
  <c r="G60" i="9"/>
  <c r="H60" i="9"/>
  <c r="I60" i="9"/>
  <c r="J60" i="9"/>
  <c r="K60" i="9"/>
  <c r="L60" i="9"/>
  <c r="M60" i="9"/>
  <c r="N60" i="9"/>
  <c r="C59" i="9"/>
  <c r="D59" i="9"/>
  <c r="E59" i="9"/>
  <c r="F59" i="9"/>
  <c r="G59" i="9"/>
  <c r="H59" i="9"/>
  <c r="I59" i="9"/>
  <c r="J59" i="9"/>
  <c r="K59" i="9"/>
  <c r="L59" i="9"/>
  <c r="M59" i="9"/>
  <c r="N59" i="9"/>
  <c r="C58" i="9"/>
  <c r="D58" i="9"/>
  <c r="E58" i="9"/>
  <c r="F58" i="9"/>
  <c r="G58" i="9"/>
  <c r="H58" i="9"/>
  <c r="I58" i="9"/>
  <c r="J58" i="9"/>
  <c r="K58" i="9"/>
  <c r="L58" i="9"/>
  <c r="M58" i="9"/>
  <c r="N58" i="9"/>
  <c r="C57" i="9"/>
  <c r="D57" i="9"/>
  <c r="E57" i="9"/>
  <c r="F57" i="9"/>
  <c r="G57" i="9"/>
  <c r="H57" i="9"/>
  <c r="I57" i="9"/>
  <c r="J57" i="9"/>
  <c r="K57" i="9"/>
  <c r="L57" i="9"/>
  <c r="M57" i="9"/>
  <c r="N57" i="9"/>
  <c r="C56" i="9"/>
  <c r="D56" i="9"/>
  <c r="E56" i="9"/>
  <c r="F56" i="9"/>
  <c r="G56" i="9"/>
  <c r="H56" i="9"/>
  <c r="I56" i="9"/>
  <c r="J56" i="9"/>
  <c r="K56" i="9"/>
  <c r="L56" i="9"/>
  <c r="M56" i="9"/>
  <c r="N56" i="9"/>
  <c r="C55" i="9"/>
  <c r="D55" i="9"/>
  <c r="E55" i="9"/>
  <c r="F55" i="9"/>
  <c r="G55" i="9"/>
  <c r="H55" i="9"/>
  <c r="I55" i="9"/>
  <c r="J55" i="9"/>
  <c r="K55" i="9"/>
  <c r="L55" i="9"/>
  <c r="M55" i="9"/>
  <c r="N55" i="9"/>
  <c r="Q50" i="9"/>
  <c r="Q51" i="9"/>
  <c r="Q52" i="9"/>
  <c r="Q53" i="9"/>
  <c r="C54" i="9"/>
  <c r="D54" i="9"/>
  <c r="E54" i="9"/>
  <c r="F54" i="9"/>
  <c r="G54" i="9"/>
  <c r="H54" i="9"/>
  <c r="I54" i="9"/>
  <c r="J54" i="9"/>
  <c r="K54" i="9"/>
  <c r="L54" i="9"/>
  <c r="M54" i="9"/>
  <c r="N54" i="9"/>
  <c r="C53" i="9"/>
  <c r="D53" i="9"/>
  <c r="E53" i="9"/>
  <c r="F53" i="9"/>
  <c r="G53" i="9"/>
  <c r="H53" i="9"/>
  <c r="I53" i="9"/>
  <c r="J53" i="9"/>
  <c r="K53" i="9"/>
  <c r="L53" i="9"/>
  <c r="M53" i="9"/>
  <c r="N53" i="9"/>
  <c r="C52" i="9"/>
  <c r="D52" i="9"/>
  <c r="E52" i="9"/>
  <c r="F52" i="9"/>
  <c r="G52" i="9"/>
  <c r="H52" i="9"/>
  <c r="I52" i="9"/>
  <c r="J52" i="9"/>
  <c r="K52" i="9"/>
  <c r="L52" i="9"/>
  <c r="M52" i="9"/>
  <c r="N52" i="9"/>
  <c r="C51" i="9"/>
  <c r="D51" i="9"/>
  <c r="E51" i="9"/>
  <c r="F51" i="9"/>
  <c r="G51" i="9"/>
  <c r="H51" i="9"/>
  <c r="I51" i="9"/>
  <c r="J51" i="9"/>
  <c r="K51" i="9"/>
  <c r="L51" i="9"/>
  <c r="M51" i="9"/>
  <c r="N51" i="9"/>
  <c r="C50" i="9"/>
  <c r="D50" i="9"/>
  <c r="E50" i="9"/>
  <c r="F50" i="9"/>
  <c r="G50" i="9"/>
  <c r="H50" i="9"/>
  <c r="I50" i="9"/>
  <c r="J50" i="9"/>
  <c r="K50" i="9"/>
  <c r="L50" i="9"/>
  <c r="M50" i="9"/>
  <c r="N50" i="9"/>
  <c r="Q42" i="9"/>
  <c r="Q3" i="9"/>
  <c r="Q4" i="9"/>
  <c r="Q5" i="9"/>
  <c r="Q6" i="9"/>
  <c r="Q7" i="9"/>
  <c r="Q8" i="9"/>
  <c r="Q9" i="9"/>
  <c r="Q10" i="9"/>
  <c r="Q11" i="9"/>
  <c r="Q12" i="9"/>
  <c r="Q13" i="9"/>
  <c r="Q14" i="9"/>
  <c r="Q15" i="9"/>
  <c r="Q16" i="9"/>
  <c r="Q17" i="9"/>
  <c r="Q18" i="9"/>
  <c r="Q19" i="9"/>
  <c r="Q20" i="9"/>
  <c r="Q21" i="9"/>
  <c r="Q22" i="9"/>
  <c r="Q23" i="9"/>
  <c r="Q24" i="9"/>
  <c r="Q25" i="9"/>
  <c r="Q26" i="9"/>
  <c r="Q27" i="9"/>
  <c r="Q28" i="9"/>
  <c r="Q29" i="9"/>
  <c r="Q30" i="9"/>
  <c r="Q31" i="9"/>
  <c r="Q32" i="9"/>
  <c r="Q33" i="9"/>
  <c r="Q34" i="9"/>
  <c r="Q35" i="9"/>
  <c r="Q36" i="9"/>
  <c r="Q37" i="9"/>
  <c r="Q38" i="9"/>
  <c r="Q40" i="9"/>
  <c r="Q41" i="9"/>
  <c r="Q43" i="9"/>
  <c r="Q44" i="9"/>
  <c r="Q45" i="9"/>
  <c r="Q46" i="9"/>
  <c r="Q47" i="9"/>
  <c r="Q48" i="9"/>
  <c r="Q49" i="9"/>
  <c r="Q2" i="9"/>
  <c r="K5" i="8"/>
  <c r="K3" i="8"/>
  <c r="M3" i="8"/>
  <c r="M5" i="8" s="1"/>
  <c r="J5" i="8"/>
  <c r="J3" i="8"/>
  <c r="B20" i="10"/>
  <c r="E5" i="8"/>
  <c r="I3" i="8"/>
  <c r="I5" i="8" s="1"/>
  <c r="C17" i="9"/>
  <c r="D17" i="9"/>
  <c r="E17" i="9"/>
  <c r="F17" i="9"/>
  <c r="G17" i="9"/>
  <c r="H17" i="9"/>
  <c r="I17" i="9"/>
  <c r="J17" i="9"/>
  <c r="K17" i="9"/>
  <c r="L17" i="9"/>
  <c r="M17" i="9"/>
  <c r="N17" i="9"/>
  <c r="C18" i="9"/>
  <c r="D18" i="9"/>
  <c r="E18" i="9"/>
  <c r="F18" i="9"/>
  <c r="G18" i="9"/>
  <c r="H18" i="9"/>
  <c r="I18" i="9"/>
  <c r="J18" i="9"/>
  <c r="K18" i="9"/>
  <c r="L18" i="9"/>
  <c r="M18" i="9"/>
  <c r="N18" i="9"/>
  <c r="C19" i="9"/>
  <c r="D19" i="9"/>
  <c r="E19" i="9"/>
  <c r="F19" i="9"/>
  <c r="G19" i="9"/>
  <c r="H19" i="9"/>
  <c r="I19" i="9"/>
  <c r="J19" i="9"/>
  <c r="K19" i="9"/>
  <c r="L19" i="9"/>
  <c r="M19" i="9"/>
  <c r="N19" i="9"/>
  <c r="C20" i="9"/>
  <c r="D20" i="9"/>
  <c r="E20" i="9"/>
  <c r="F20" i="9"/>
  <c r="G20" i="9"/>
  <c r="H20" i="9"/>
  <c r="I20" i="9"/>
  <c r="J20" i="9"/>
  <c r="K20" i="9"/>
  <c r="L20" i="9"/>
  <c r="M20" i="9"/>
  <c r="N20" i="9"/>
  <c r="C21" i="9"/>
  <c r="D21" i="9"/>
  <c r="E21" i="9"/>
  <c r="F21" i="9"/>
  <c r="G21" i="9"/>
  <c r="H21" i="9"/>
  <c r="I21" i="9"/>
  <c r="J21" i="9"/>
  <c r="K21" i="9"/>
  <c r="L21" i="9"/>
  <c r="M21" i="9"/>
  <c r="N21" i="9"/>
  <c r="C22" i="9"/>
  <c r="D22" i="9"/>
  <c r="E22" i="9"/>
  <c r="F22" i="9"/>
  <c r="G22" i="9"/>
  <c r="H22" i="9"/>
  <c r="I22" i="9"/>
  <c r="J22" i="9"/>
  <c r="K22" i="9"/>
  <c r="L22" i="9"/>
  <c r="M22" i="9"/>
  <c r="N22" i="9"/>
  <c r="C23" i="9"/>
  <c r="D23" i="9"/>
  <c r="E23" i="9"/>
  <c r="F23" i="9"/>
  <c r="G23" i="9"/>
  <c r="H23" i="9"/>
  <c r="I23" i="9"/>
  <c r="J23" i="9"/>
  <c r="K23" i="9"/>
  <c r="L23" i="9"/>
  <c r="M23" i="9"/>
  <c r="N23" i="9"/>
  <c r="C24" i="9"/>
  <c r="D24" i="9"/>
  <c r="E24" i="9"/>
  <c r="F24" i="9"/>
  <c r="G24" i="9"/>
  <c r="H24" i="9"/>
  <c r="I24" i="9"/>
  <c r="J24" i="9"/>
  <c r="K24" i="9"/>
  <c r="L24" i="9"/>
  <c r="M24" i="9"/>
  <c r="N24" i="9"/>
  <c r="C25" i="9"/>
  <c r="D25" i="9"/>
  <c r="E25" i="9"/>
  <c r="F25" i="9"/>
  <c r="G25" i="9"/>
  <c r="H25" i="9"/>
  <c r="I25" i="9"/>
  <c r="J25" i="9"/>
  <c r="K25" i="9"/>
  <c r="L25" i="9"/>
  <c r="M25" i="9"/>
  <c r="N25" i="9"/>
  <c r="C26" i="9"/>
  <c r="D26" i="9"/>
  <c r="E26" i="9"/>
  <c r="F26" i="9"/>
  <c r="G26" i="9"/>
  <c r="H26" i="9"/>
  <c r="I26" i="9"/>
  <c r="J26" i="9"/>
  <c r="K26" i="9"/>
  <c r="L26" i="9"/>
  <c r="M26" i="9"/>
  <c r="N26" i="9"/>
  <c r="C27" i="9"/>
  <c r="D27" i="9"/>
  <c r="E27" i="9"/>
  <c r="F27" i="9"/>
  <c r="G27" i="9"/>
  <c r="H27" i="9"/>
  <c r="I27" i="9"/>
  <c r="J27" i="9"/>
  <c r="K27" i="9"/>
  <c r="L27" i="9"/>
  <c r="M27" i="9"/>
  <c r="N27" i="9"/>
  <c r="C28" i="9"/>
  <c r="D28" i="9"/>
  <c r="E28" i="9"/>
  <c r="F28" i="9"/>
  <c r="G28" i="9"/>
  <c r="H28" i="9"/>
  <c r="I28" i="9"/>
  <c r="J28" i="9"/>
  <c r="K28" i="9"/>
  <c r="L28" i="9"/>
  <c r="M28" i="9"/>
  <c r="N28" i="9"/>
  <c r="C29" i="9"/>
  <c r="D29" i="9"/>
  <c r="E29" i="9"/>
  <c r="F29" i="9"/>
  <c r="G29" i="9"/>
  <c r="H29" i="9"/>
  <c r="I29" i="9"/>
  <c r="J29" i="9"/>
  <c r="K29" i="9"/>
  <c r="L29" i="9"/>
  <c r="M29" i="9"/>
  <c r="N29" i="9"/>
  <c r="C30" i="9"/>
  <c r="D30" i="9"/>
  <c r="E30" i="9"/>
  <c r="F30" i="9"/>
  <c r="G30" i="9"/>
  <c r="H30" i="9"/>
  <c r="I30" i="9"/>
  <c r="J30" i="9"/>
  <c r="K30" i="9"/>
  <c r="L30" i="9"/>
  <c r="M30" i="9"/>
  <c r="N30" i="9"/>
  <c r="C31" i="9"/>
  <c r="D31" i="9"/>
  <c r="E31" i="9"/>
  <c r="F31" i="9"/>
  <c r="G31" i="9"/>
  <c r="H31" i="9"/>
  <c r="I31" i="9"/>
  <c r="J31" i="9"/>
  <c r="K31" i="9"/>
  <c r="L31" i="9"/>
  <c r="M31" i="9"/>
  <c r="N31" i="9"/>
  <c r="C32" i="9"/>
  <c r="D32" i="9"/>
  <c r="E32" i="9"/>
  <c r="F32" i="9"/>
  <c r="G32" i="9"/>
  <c r="H32" i="9"/>
  <c r="I32" i="9"/>
  <c r="J32" i="9"/>
  <c r="K32" i="9"/>
  <c r="L32" i="9"/>
  <c r="M32" i="9"/>
  <c r="N32" i="9"/>
  <c r="C33" i="9"/>
  <c r="D33" i="9"/>
  <c r="E33" i="9"/>
  <c r="F33" i="9"/>
  <c r="G33" i="9"/>
  <c r="H33" i="9"/>
  <c r="I33" i="9"/>
  <c r="J33" i="9"/>
  <c r="K33" i="9"/>
  <c r="L33" i="9"/>
  <c r="M33" i="9"/>
  <c r="N33" i="9"/>
  <c r="C34" i="9"/>
  <c r="D34" i="9"/>
  <c r="E34" i="9"/>
  <c r="F34" i="9"/>
  <c r="G34" i="9"/>
  <c r="H34" i="9"/>
  <c r="I34" i="9"/>
  <c r="J34" i="9"/>
  <c r="K34" i="9"/>
  <c r="L34" i="9"/>
  <c r="M34" i="9"/>
  <c r="N34" i="9"/>
  <c r="C35" i="9"/>
  <c r="D35" i="9"/>
  <c r="E35" i="9"/>
  <c r="F35" i="9"/>
  <c r="G35" i="9"/>
  <c r="H35" i="9"/>
  <c r="I35" i="9"/>
  <c r="J35" i="9"/>
  <c r="K35" i="9"/>
  <c r="L35" i="9"/>
  <c r="M35" i="9"/>
  <c r="N35" i="9"/>
  <c r="C36" i="9"/>
  <c r="D36" i="9"/>
  <c r="E36" i="9"/>
  <c r="F36" i="9"/>
  <c r="G36" i="9"/>
  <c r="H36" i="9"/>
  <c r="I36" i="9"/>
  <c r="J36" i="9"/>
  <c r="K36" i="9"/>
  <c r="L36" i="9"/>
  <c r="M36" i="9"/>
  <c r="N36" i="9"/>
  <c r="C37" i="9"/>
  <c r="D37" i="9"/>
  <c r="E37" i="9"/>
  <c r="F37" i="9"/>
  <c r="G37" i="9"/>
  <c r="H37" i="9"/>
  <c r="I37" i="9"/>
  <c r="J37" i="9"/>
  <c r="K37" i="9"/>
  <c r="L37" i="9"/>
  <c r="M37" i="9"/>
  <c r="N37" i="9"/>
  <c r="C38" i="9"/>
  <c r="D38" i="9"/>
  <c r="E38" i="9"/>
  <c r="F38" i="9"/>
  <c r="G38" i="9"/>
  <c r="H38" i="9"/>
  <c r="I38" i="9"/>
  <c r="J38" i="9"/>
  <c r="K38" i="9"/>
  <c r="L38" i="9"/>
  <c r="M38" i="9"/>
  <c r="N38" i="9"/>
  <c r="C39" i="9"/>
  <c r="D39" i="9"/>
  <c r="E39" i="9"/>
  <c r="F39" i="9"/>
  <c r="G39" i="9"/>
  <c r="H39" i="9"/>
  <c r="I39" i="9"/>
  <c r="J39" i="9"/>
  <c r="K39" i="9"/>
  <c r="L39" i="9"/>
  <c r="M39" i="9"/>
  <c r="N39" i="9"/>
  <c r="C40" i="9"/>
  <c r="D40" i="9"/>
  <c r="E40" i="9"/>
  <c r="F40" i="9"/>
  <c r="G40" i="9"/>
  <c r="H40" i="9"/>
  <c r="I40" i="9"/>
  <c r="J40" i="9"/>
  <c r="K40" i="9"/>
  <c r="L40" i="9"/>
  <c r="M40" i="9"/>
  <c r="N40" i="9"/>
  <c r="C41" i="9"/>
  <c r="D41" i="9"/>
  <c r="E41" i="9"/>
  <c r="F41" i="9"/>
  <c r="G41" i="9"/>
  <c r="H41" i="9"/>
  <c r="I41" i="9"/>
  <c r="J41" i="9"/>
  <c r="K41" i="9"/>
  <c r="L41" i="9"/>
  <c r="M41" i="9"/>
  <c r="N41" i="9"/>
  <c r="C42" i="9"/>
  <c r="D42" i="9"/>
  <c r="E42" i="9"/>
  <c r="F42" i="9"/>
  <c r="G42" i="9"/>
  <c r="H42" i="9"/>
  <c r="I42" i="9"/>
  <c r="J42" i="9"/>
  <c r="K42" i="9"/>
  <c r="L42" i="9"/>
  <c r="M42" i="9"/>
  <c r="N42" i="9"/>
  <c r="C43" i="9"/>
  <c r="D43" i="9"/>
  <c r="E43" i="9"/>
  <c r="F43" i="9"/>
  <c r="G43" i="9"/>
  <c r="H43" i="9"/>
  <c r="I43" i="9"/>
  <c r="J43" i="9"/>
  <c r="K43" i="9"/>
  <c r="L43" i="9"/>
  <c r="M43" i="9"/>
  <c r="N43" i="9"/>
  <c r="C44" i="9"/>
  <c r="D44" i="9"/>
  <c r="E44" i="9"/>
  <c r="F44" i="9"/>
  <c r="G44" i="9"/>
  <c r="H44" i="9"/>
  <c r="I44" i="9"/>
  <c r="J44" i="9"/>
  <c r="K44" i="9"/>
  <c r="L44" i="9"/>
  <c r="M44" i="9"/>
  <c r="N44" i="9"/>
  <c r="C45" i="9"/>
  <c r="D45" i="9"/>
  <c r="E45" i="9"/>
  <c r="F45" i="9"/>
  <c r="G45" i="9"/>
  <c r="H45" i="9"/>
  <c r="I45" i="9"/>
  <c r="J45" i="9"/>
  <c r="K45" i="9"/>
  <c r="L45" i="9"/>
  <c r="M45" i="9"/>
  <c r="N45" i="9"/>
  <c r="C46" i="9"/>
  <c r="D46" i="9"/>
  <c r="E46" i="9"/>
  <c r="F46" i="9"/>
  <c r="G46" i="9"/>
  <c r="H46" i="9"/>
  <c r="I46" i="9"/>
  <c r="J46" i="9"/>
  <c r="K46" i="9"/>
  <c r="L46" i="9"/>
  <c r="M46" i="9"/>
  <c r="N46" i="9"/>
  <c r="C47" i="9"/>
  <c r="D47" i="9"/>
  <c r="E47" i="9"/>
  <c r="F47" i="9"/>
  <c r="G47" i="9"/>
  <c r="H47" i="9"/>
  <c r="I47" i="9"/>
  <c r="J47" i="9"/>
  <c r="K47" i="9"/>
  <c r="L47" i="9"/>
  <c r="M47" i="9"/>
  <c r="N47" i="9"/>
  <c r="C48" i="9"/>
  <c r="D48" i="9"/>
  <c r="E48" i="9"/>
  <c r="F48" i="9"/>
  <c r="G48" i="9"/>
  <c r="H48" i="9"/>
  <c r="I48" i="9"/>
  <c r="J48" i="9"/>
  <c r="K48" i="9"/>
  <c r="L48" i="9"/>
  <c r="M48" i="9"/>
  <c r="N48" i="9"/>
  <c r="C49" i="9"/>
  <c r="D49" i="9"/>
  <c r="E49" i="9"/>
  <c r="F49" i="9"/>
  <c r="G49" i="9"/>
  <c r="H49" i="9"/>
  <c r="I49" i="9"/>
  <c r="J49" i="9"/>
  <c r="K49" i="9"/>
  <c r="L49" i="9"/>
  <c r="M49" i="9"/>
  <c r="N49" i="9"/>
  <c r="C16" i="9"/>
  <c r="D16" i="9"/>
  <c r="E16" i="9"/>
  <c r="F16" i="9"/>
  <c r="G16" i="9"/>
  <c r="H16" i="9"/>
  <c r="I16" i="9"/>
  <c r="J16" i="9"/>
  <c r="K16" i="9"/>
  <c r="L16" i="9"/>
  <c r="M16" i="9"/>
  <c r="N16" i="9"/>
  <c r="C15" i="9"/>
  <c r="D15" i="9"/>
  <c r="E15" i="9"/>
  <c r="F15" i="9"/>
  <c r="G15" i="9"/>
  <c r="H15" i="9"/>
  <c r="I15" i="9"/>
  <c r="J15" i="9"/>
  <c r="K15" i="9"/>
  <c r="L15" i="9"/>
  <c r="M15" i="9"/>
  <c r="N15" i="9"/>
  <c r="C14" i="9"/>
  <c r="D14" i="9"/>
  <c r="E14" i="9"/>
  <c r="F14" i="9"/>
  <c r="G14" i="9"/>
  <c r="H14" i="9"/>
  <c r="I14" i="9"/>
  <c r="J14" i="9"/>
  <c r="K14" i="9"/>
  <c r="L14" i="9"/>
  <c r="M14" i="9"/>
  <c r="N14" i="9"/>
  <c r="C13" i="9"/>
  <c r="D13" i="9"/>
  <c r="E13" i="9"/>
  <c r="F13" i="9"/>
  <c r="G13" i="9"/>
  <c r="H13" i="9"/>
  <c r="I13" i="9"/>
  <c r="J13" i="9"/>
  <c r="K13" i="9"/>
  <c r="L13" i="9"/>
  <c r="M13" i="9"/>
  <c r="N13" i="9"/>
  <c r="C12" i="9"/>
  <c r="D12" i="9"/>
  <c r="E12" i="9"/>
  <c r="F12" i="9"/>
  <c r="G12" i="9"/>
  <c r="H12" i="9"/>
  <c r="I12" i="9"/>
  <c r="J12" i="9"/>
  <c r="K12" i="9"/>
  <c r="L12" i="9"/>
  <c r="M12" i="9"/>
  <c r="N12" i="9"/>
  <c r="C11" i="9"/>
  <c r="D11" i="9"/>
  <c r="E11" i="9"/>
  <c r="F11" i="9"/>
  <c r="G11" i="9"/>
  <c r="H11" i="9"/>
  <c r="I11" i="9"/>
  <c r="J11" i="9"/>
  <c r="K11" i="9"/>
  <c r="L11" i="9"/>
  <c r="M11" i="9"/>
  <c r="N11" i="9"/>
  <c r="C10" i="9"/>
  <c r="D10" i="9"/>
  <c r="E10" i="9"/>
  <c r="F10" i="9"/>
  <c r="G10" i="9"/>
  <c r="H10" i="9"/>
  <c r="I10" i="9"/>
  <c r="J10" i="9"/>
  <c r="K10" i="9"/>
  <c r="L10" i="9"/>
  <c r="M10" i="9"/>
  <c r="N10" i="9"/>
  <c r="C9" i="9"/>
  <c r="D9" i="9"/>
  <c r="E9" i="9"/>
  <c r="F9" i="9"/>
  <c r="G9" i="9"/>
  <c r="H9" i="9"/>
  <c r="I9" i="9"/>
  <c r="J9" i="9"/>
  <c r="K9" i="9"/>
  <c r="L9" i="9"/>
  <c r="M9" i="9"/>
  <c r="N9" i="9"/>
  <c r="C8" i="9"/>
  <c r="D8" i="9"/>
  <c r="E8" i="9"/>
  <c r="F8" i="9"/>
  <c r="G8" i="9"/>
  <c r="H8" i="9"/>
  <c r="I8" i="9"/>
  <c r="J8" i="9"/>
  <c r="K8" i="9"/>
  <c r="L8" i="9"/>
  <c r="M8" i="9"/>
  <c r="N8" i="9"/>
  <c r="C3" i="9"/>
  <c r="D3" i="9"/>
  <c r="E3" i="9"/>
  <c r="F3" i="9"/>
  <c r="G3" i="9"/>
  <c r="H3" i="9"/>
  <c r="I3" i="9"/>
  <c r="J3" i="9"/>
  <c r="K3" i="9"/>
  <c r="L3" i="9"/>
  <c r="M3" i="9"/>
  <c r="N3" i="9"/>
  <c r="C4" i="9"/>
  <c r="D4" i="9"/>
  <c r="E4" i="9"/>
  <c r="F4" i="9"/>
  <c r="G4" i="9"/>
  <c r="H4" i="9"/>
  <c r="I4" i="9"/>
  <c r="J4" i="9"/>
  <c r="K4" i="9"/>
  <c r="L4" i="9"/>
  <c r="M4" i="9"/>
  <c r="N4" i="9"/>
  <c r="C5" i="9"/>
  <c r="D5" i="9"/>
  <c r="E5" i="9"/>
  <c r="F5" i="9"/>
  <c r="G5" i="9"/>
  <c r="H5" i="9"/>
  <c r="I5" i="9"/>
  <c r="J5" i="9"/>
  <c r="K5" i="9"/>
  <c r="L5" i="9"/>
  <c r="M5" i="9"/>
  <c r="N5" i="9"/>
  <c r="C6" i="9"/>
  <c r="D6" i="9"/>
  <c r="E6" i="9"/>
  <c r="F6" i="9"/>
  <c r="G6" i="9"/>
  <c r="H6" i="9"/>
  <c r="I6" i="9"/>
  <c r="J6" i="9"/>
  <c r="K6" i="9"/>
  <c r="L6" i="9"/>
  <c r="M6" i="9"/>
  <c r="N6" i="9"/>
  <c r="C7" i="9"/>
  <c r="D7" i="9"/>
  <c r="E7" i="9"/>
  <c r="F7" i="9"/>
  <c r="G7" i="9"/>
  <c r="H7" i="9"/>
  <c r="I7" i="9"/>
  <c r="J7" i="9"/>
  <c r="K7" i="9"/>
  <c r="L7" i="9"/>
  <c r="M7" i="9"/>
  <c r="N7" i="9"/>
  <c r="D2" i="9"/>
  <c r="D146" i="9" s="1"/>
  <c r="E2" i="9"/>
  <c r="E146" i="9" s="1"/>
  <c r="F2" i="9"/>
  <c r="F146" i="9" s="1"/>
  <c r="G2" i="9"/>
  <c r="H2" i="9"/>
  <c r="H146" i="9" s="1"/>
  <c r="I2" i="9"/>
  <c r="I146" i="9" s="1"/>
  <c r="J2" i="9"/>
  <c r="J146" i="9" s="1"/>
  <c r="K2" i="9"/>
  <c r="K146" i="9" s="1"/>
  <c r="L2" i="9"/>
  <c r="L146" i="9" s="1"/>
  <c r="M2" i="9"/>
  <c r="M146" i="9" s="1"/>
  <c r="N2" i="9"/>
  <c r="N146" i="9" s="1"/>
  <c r="C2" i="9"/>
  <c r="C146" i="9" s="1"/>
  <c r="B148" i="9" s="1"/>
  <c r="H147" i="9" s="1"/>
  <c r="H3" i="8"/>
  <c r="H5" i="8" s="1"/>
  <c r="I66" i="7"/>
  <c r="I67" i="7"/>
  <c r="I68" i="7"/>
  <c r="I69" i="7"/>
  <c r="I70" i="7"/>
  <c r="I71" i="7"/>
  <c r="I72" i="7"/>
  <c r="I73" i="7"/>
  <c r="I74" i="7"/>
  <c r="I65" i="7"/>
  <c r="H74" i="7"/>
  <c r="F74" i="7"/>
  <c r="H73" i="7"/>
  <c r="F73" i="7"/>
  <c r="H72" i="7"/>
  <c r="F72" i="7"/>
  <c r="H71" i="7"/>
  <c r="F71" i="7"/>
  <c r="H70" i="7"/>
  <c r="F70" i="7"/>
  <c r="H69" i="7"/>
  <c r="F69" i="7"/>
  <c r="H68" i="7"/>
  <c r="F68" i="7"/>
  <c r="H67" i="7"/>
  <c r="F67" i="7"/>
  <c r="H66" i="7"/>
  <c r="F66" i="7"/>
  <c r="H65" i="7"/>
  <c r="F65" i="7"/>
  <c r="H29" i="7"/>
  <c r="F29" i="7"/>
  <c r="H28" i="7"/>
  <c r="F28" i="7"/>
  <c r="H27" i="7"/>
  <c r="F27" i="7"/>
  <c r="H26" i="7"/>
  <c r="F26" i="7"/>
  <c r="H25" i="7"/>
  <c r="F25" i="7"/>
  <c r="H24" i="7"/>
  <c r="F24" i="7"/>
  <c r="H23" i="7"/>
  <c r="F23" i="7"/>
  <c r="H22" i="7"/>
  <c r="F22" i="7"/>
  <c r="H21" i="7"/>
  <c r="F21" i="7"/>
  <c r="H20" i="7"/>
  <c r="F20" i="7"/>
  <c r="C6" i="7"/>
  <c r="D6" i="7"/>
  <c r="E6" i="7"/>
  <c r="F6" i="7"/>
  <c r="G6" i="7"/>
  <c r="H6" i="7"/>
  <c r="I6" i="7"/>
  <c r="J6" i="7"/>
  <c r="K6" i="7"/>
  <c r="C8" i="7"/>
  <c r="D8" i="7"/>
  <c r="E8" i="7"/>
  <c r="F8" i="7"/>
  <c r="G8" i="7"/>
  <c r="H8" i="7"/>
  <c r="I8" i="7"/>
  <c r="J8" i="7"/>
  <c r="K8" i="7"/>
  <c r="B8" i="7"/>
  <c r="B6" i="7"/>
  <c r="H28" i="5"/>
  <c r="F28" i="5"/>
  <c r="H27" i="5"/>
  <c r="F27" i="5"/>
  <c r="H26" i="5"/>
  <c r="F26" i="5"/>
  <c r="H25" i="5"/>
  <c r="F25" i="5"/>
  <c r="H24" i="5"/>
  <c r="F24" i="5"/>
  <c r="H23" i="5"/>
  <c r="F23" i="5"/>
  <c r="H22" i="5"/>
  <c r="F22" i="5"/>
  <c r="H21" i="5"/>
  <c r="F21" i="5"/>
  <c r="H20" i="5"/>
  <c r="F20" i="5"/>
  <c r="J8" i="5"/>
  <c r="I8" i="5"/>
  <c r="H8" i="5"/>
  <c r="G8" i="5"/>
  <c r="F8" i="5"/>
  <c r="E8" i="5"/>
  <c r="D8" i="5"/>
  <c r="C8" i="5"/>
  <c r="B8" i="5"/>
  <c r="J6" i="5"/>
  <c r="I6" i="5"/>
  <c r="H6" i="5"/>
  <c r="G6" i="5"/>
  <c r="F6" i="5"/>
  <c r="E6" i="5"/>
  <c r="D6" i="5"/>
  <c r="C6" i="5"/>
  <c r="B6" i="5"/>
  <c r="J8" i="3"/>
  <c r="I8" i="3"/>
  <c r="H8" i="3"/>
  <c r="G8" i="3"/>
  <c r="F8" i="3"/>
  <c r="E8" i="3"/>
  <c r="D8" i="3"/>
  <c r="C8" i="3"/>
  <c r="B8" i="3"/>
  <c r="J6" i="3"/>
  <c r="I6" i="3"/>
  <c r="H6" i="3"/>
  <c r="G6" i="3"/>
  <c r="F6" i="3"/>
  <c r="E6" i="3"/>
  <c r="D6" i="3"/>
  <c r="C6" i="3"/>
  <c r="B6" i="3"/>
  <c r="H28" i="3"/>
  <c r="F28" i="3"/>
  <c r="H27" i="3"/>
  <c r="F27" i="3"/>
  <c r="H26" i="3"/>
  <c r="F26" i="3"/>
  <c r="H25" i="3"/>
  <c r="F25" i="3"/>
  <c r="H24" i="3"/>
  <c r="F24" i="3"/>
  <c r="H23" i="3"/>
  <c r="F23" i="3"/>
  <c r="H22" i="3"/>
  <c r="F22" i="3"/>
  <c r="H21" i="3"/>
  <c r="F21" i="3"/>
  <c r="H20" i="3"/>
  <c r="F20" i="3"/>
  <c r="G7" i="2"/>
  <c r="F7" i="2"/>
  <c r="E7" i="2"/>
  <c r="D7" i="2"/>
  <c r="C7" i="2"/>
  <c r="B7" i="2"/>
  <c r="G5" i="2"/>
  <c r="F5" i="2"/>
  <c r="E5" i="2"/>
  <c r="D5" i="2"/>
  <c r="C5" i="2"/>
  <c r="B5" i="2"/>
  <c r="G7" i="1"/>
  <c r="G5" i="1"/>
  <c r="F7" i="1"/>
  <c r="E7" i="1"/>
  <c r="D7" i="1"/>
  <c r="C7" i="1"/>
  <c r="F5" i="1"/>
  <c r="E5" i="1"/>
  <c r="D5" i="1"/>
  <c r="C5" i="1"/>
  <c r="B7" i="1"/>
  <c r="B5" i="1"/>
  <c r="P100" i="9" l="1"/>
  <c r="P90" i="9"/>
  <c r="P96" i="9"/>
  <c r="P98" i="9"/>
  <c r="P99" i="9"/>
  <c r="P109" i="9"/>
  <c r="P86" i="9"/>
  <c r="P105" i="9"/>
  <c r="P95" i="9"/>
  <c r="P101" i="9"/>
  <c r="P108" i="9"/>
  <c r="P93" i="9"/>
  <c r="P103" i="9"/>
  <c r="G147" i="9"/>
  <c r="I147" i="9"/>
  <c r="J147" i="9"/>
  <c r="K147" i="9"/>
  <c r="D147" i="9"/>
  <c r="L147" i="9"/>
  <c r="E147" i="9"/>
  <c r="M147" i="9"/>
  <c r="F147" i="9"/>
  <c r="N147" i="9"/>
  <c r="C147" i="9"/>
  <c r="P89" i="9"/>
  <c r="P71" i="9"/>
  <c r="P88" i="9"/>
  <c r="P91" i="9"/>
  <c r="P92" i="9"/>
  <c r="P78" i="9"/>
  <c r="P80" i="9"/>
  <c r="P87" i="9"/>
  <c r="P54" i="9"/>
  <c r="P55" i="9"/>
  <c r="P57" i="9"/>
  <c r="P58" i="9"/>
  <c r="P59" i="9"/>
  <c r="P61" i="9"/>
  <c r="P63" i="9"/>
  <c r="P65" i="9"/>
  <c r="P66" i="9"/>
  <c r="P67" i="9"/>
  <c r="P69" i="9"/>
  <c r="P84" i="9"/>
  <c r="P53" i="9"/>
  <c r="P56" i="9"/>
  <c r="P60" i="9"/>
  <c r="P62" i="9"/>
  <c r="P64" i="9"/>
  <c r="P68" i="9"/>
  <c r="P85" i="9"/>
  <c r="P82" i="9"/>
  <c r="P70" i="9"/>
  <c r="P72" i="9"/>
  <c r="P83" i="9"/>
  <c r="P73" i="9"/>
  <c r="P77" i="9"/>
  <c r="P76" i="9"/>
  <c r="P81" i="9"/>
  <c r="P74" i="9"/>
  <c r="P75" i="9"/>
  <c r="P79" i="9"/>
  <c r="P17" i="9"/>
  <c r="P5" i="9"/>
  <c r="P3" i="9"/>
  <c r="P9" i="9"/>
  <c r="P11" i="9"/>
  <c r="P13" i="9"/>
  <c r="P15" i="9"/>
  <c r="P43" i="9"/>
  <c r="P41" i="9"/>
  <c r="P39" i="9"/>
  <c r="P37" i="9"/>
  <c r="P35" i="9"/>
  <c r="P33" i="9"/>
  <c r="P31" i="9"/>
  <c r="P29" i="9"/>
  <c r="P27" i="9"/>
  <c r="P25" i="9"/>
  <c r="P23" i="9"/>
  <c r="P21" i="9"/>
  <c r="P19" i="9"/>
  <c r="P2" i="9"/>
  <c r="P7" i="9"/>
  <c r="P52" i="9"/>
  <c r="P6" i="9"/>
  <c r="P8" i="9"/>
  <c r="P10" i="9"/>
  <c r="P14" i="9"/>
  <c r="P16" i="9"/>
  <c r="P42" i="9"/>
  <c r="P40" i="9"/>
  <c r="P38" i="9"/>
  <c r="P34" i="9"/>
  <c r="P32" i="9"/>
  <c r="P30" i="9"/>
  <c r="P26" i="9"/>
  <c r="P24" i="9"/>
  <c r="P22" i="9"/>
  <c r="P18" i="9"/>
  <c r="P12" i="9"/>
  <c r="P44" i="9"/>
  <c r="P36" i="9"/>
  <c r="P28" i="9"/>
  <c r="P20" i="9"/>
  <c r="P4" i="9"/>
  <c r="P51" i="9"/>
  <c r="P47" i="9"/>
  <c r="P45" i="9"/>
  <c r="P50" i="9"/>
  <c r="P48" i="9"/>
  <c r="P46" i="9"/>
  <c r="P49" i="9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395FC33C-FA3D-4423-9862-0F33051ABED9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C586AEA9-F9B6-4DEE-B756-BB3F18494FFF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1CF828C3-FC6B-4B2B-8D77-49D778B5C8C8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F1F10607-0078-46B2-89B8-C25EB0C7A2B8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D29" authorId="0" shapeId="0" xr:uid="{1606F7C7-47B3-4FE3-AA66-1DCE1147BD2E}">
      <text>
        <r>
          <rPr>
            <b/>
            <sz val="9"/>
            <color indexed="81"/>
            <rFont val="宋体"/>
            <family val="3"/>
            <charset val="134"/>
          </rPr>
          <t>5个</t>
        </r>
      </text>
    </comment>
    <comment ref="D30" authorId="0" shapeId="0" xr:uid="{BFCC4DCC-67A8-415E-963A-ECCB549C33BC}">
      <text>
        <r>
          <rPr>
            <b/>
            <sz val="9"/>
            <color indexed="81"/>
            <rFont val="宋体"/>
            <family val="3"/>
            <charset val="134"/>
          </rPr>
          <t>x3</t>
        </r>
      </text>
    </comment>
    <comment ref="D32" authorId="0" shapeId="0" xr:uid="{CEE6283B-501D-4F9D-B22B-4AA09B385CDB}">
      <text>
        <r>
          <rPr>
            <b/>
            <sz val="9"/>
            <color indexed="81"/>
            <rFont val="宋体"/>
            <family val="3"/>
            <charset val="134"/>
          </rPr>
          <t xml:space="preserve">x2
</t>
        </r>
      </text>
    </comment>
    <comment ref="D33" authorId="0" shapeId="0" xr:uid="{4918974E-4F59-4C06-B2E8-2847A9AA283A}">
      <text>
        <r>
          <rPr>
            <b/>
            <sz val="9"/>
            <color indexed="81"/>
            <rFont val="宋体"/>
            <family val="3"/>
            <charset val="134"/>
          </rPr>
          <t>x10</t>
        </r>
      </text>
    </comment>
    <comment ref="L36" authorId="0" shapeId="0" xr:uid="{4A516F07-0CCF-485C-A184-FB4397CCFA0E}">
      <text>
        <r>
          <rPr>
            <b/>
            <sz val="9"/>
            <color indexed="81"/>
            <rFont val="宋体"/>
            <family val="3"/>
            <charset val="134"/>
          </rPr>
          <t>全买</t>
        </r>
      </text>
    </comment>
    <comment ref="A57" authorId="0" shapeId="0" xr:uid="{5000CEBC-02B1-4981-8C6B-B3BE8D8FA591}">
      <text>
        <r>
          <rPr>
            <sz val="9"/>
            <color indexed="81"/>
            <rFont val="宋体"/>
            <family val="3"/>
            <charset val="134"/>
          </rPr>
          <t xml:space="preserve">
Tong Zan</t>
        </r>
      </text>
    </comment>
    <comment ref="A64" authorId="0" shapeId="0" xr:uid="{D5564895-A157-4A23-A091-1501ABD9AD4D}">
      <text>
        <r>
          <rPr>
            <b/>
            <sz val="9"/>
            <color indexed="81"/>
            <rFont val="宋体"/>
            <family val="3"/>
            <charset val="134"/>
          </rPr>
          <t>亚彬程:</t>
        </r>
        <r>
          <rPr>
            <sz val="9"/>
            <color indexed="81"/>
            <rFont val="宋体"/>
            <family val="3"/>
            <charset val="134"/>
          </rPr>
          <t xml:space="preserve">
攒着，在跨服商战很有用，如果小人有1988的活动也可以试试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Q1" authorId="0" shapeId="0" xr:uid="{FB14BCA1-4757-4179-BA82-2324DE44B8F9}">
      <text>
        <r>
          <rPr>
            <b/>
            <sz val="9"/>
            <color indexed="81"/>
            <rFont val="宋体"/>
            <family val="3"/>
            <charset val="134"/>
          </rPr>
          <t>若不存在空位，则-1，否则如实填写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5" authorId="0" shapeId="0" xr:uid="{5D04FF18-3919-4FC8-90B0-CD1EDB9DC502}">
      <text>
        <r>
          <rPr>
            <sz val="9"/>
            <color indexed="81"/>
            <rFont val="宋体"/>
            <family val="3"/>
            <charset val="134"/>
          </rPr>
          <t xml:space="preserve">
数值越高越适合堆放高加成门客
</t>
        </r>
      </text>
    </comment>
    <comment ref="A7" authorId="0" shapeId="0" xr:uid="{CF2DACE6-2372-4641-9727-867EB800D687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1735167A-9EAA-4CAA-8CF4-CD1AC52420A4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5EF8A918-E7E4-41C8-9854-ED3937AF7D49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1EB90F8B-984F-479A-AA50-8224B779B341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E7472531-C191-4E46-A858-4C7AE0ECDFE9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F05FD635-BFAA-40B0-87F0-7976E3EA93DB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639DA018-79DB-45CD-970E-1C2B77D7204B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7BD52239-EAFB-4638-810E-417898D403BA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240EA1E7-09A9-47FB-BB7A-C402FD2CC371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3692C460-218F-4A62-B306-D9C8CFD692E9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270B7F8C-727E-485F-837C-5DEB7D6E8D1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6B4B2443-AEB0-4222-944C-EF6B3F9622D3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F06C17ED-2D85-410B-AE67-F8F92E3D615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64" authorId="0" shapeId="0" xr:uid="{CE893687-3ADA-4AFD-8AAB-8C3ED0172E80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64" authorId="0" shapeId="0" xr:uid="{8F139A7E-115D-4AD4-9689-4E4B0AADC776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5" authorId="0" shapeId="0" xr:uid="{A11B7093-639A-44B1-8223-27F6420F8EFE}">
      <text>
        <r>
          <rPr>
            <sz val="9"/>
            <color indexed="81"/>
            <rFont val="宋体"/>
            <family val="3"/>
            <charset val="134"/>
          </rPr>
          <t xml:space="preserve">
数值越高越适合堆放高加成门客
</t>
        </r>
      </text>
    </comment>
    <comment ref="A7" authorId="0" shapeId="0" xr:uid="{22964B1C-6DB7-407C-BFF1-53E7EB8890A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sharedStrings.xml><?xml version="1.0" encoding="utf-8"?>
<sst xmlns="http://schemas.openxmlformats.org/spreadsheetml/2006/main" count="842" uniqueCount="368">
  <si>
    <t>种类</t>
    <phoneticPr fontId="4" type="noConversion"/>
  </si>
  <si>
    <t>酒坊</t>
    <phoneticPr fontId="4" type="noConversion"/>
  </si>
  <si>
    <t>伙计赚速</t>
    <phoneticPr fontId="4" type="noConversion"/>
  </si>
  <si>
    <t>其他加成倍数</t>
    <phoneticPr fontId="4" type="noConversion"/>
  </si>
  <si>
    <t>伙计数量（Old)</t>
    <phoneticPr fontId="4" type="noConversion"/>
  </si>
  <si>
    <t>内涵值</t>
    <phoneticPr fontId="4" type="noConversion"/>
  </si>
  <si>
    <t>性价比</t>
    <phoneticPr fontId="4" type="noConversion"/>
  </si>
  <si>
    <t>十个伙计价格（亿)</t>
    <phoneticPr fontId="4" type="noConversion"/>
  </si>
  <si>
    <t>驿站</t>
    <phoneticPr fontId="4" type="noConversion"/>
  </si>
  <si>
    <t>酒肆</t>
    <phoneticPr fontId="4" type="noConversion"/>
  </si>
  <si>
    <t>药铺</t>
    <phoneticPr fontId="4" type="noConversion"/>
  </si>
  <si>
    <t>当铺</t>
    <phoneticPr fontId="4" type="noConversion"/>
  </si>
  <si>
    <t>说书摊</t>
    <phoneticPr fontId="4" type="noConversion"/>
  </si>
  <si>
    <t>香料铺</t>
    <phoneticPr fontId="4" type="noConversion"/>
  </si>
  <si>
    <t>客栈</t>
    <phoneticPr fontId="4" type="noConversion"/>
  </si>
  <si>
    <t>医馆</t>
    <phoneticPr fontId="4" type="noConversion"/>
  </si>
  <si>
    <t>属性</t>
    <phoneticPr fontId="4" type="noConversion"/>
  </si>
  <si>
    <t>商人</t>
    <phoneticPr fontId="4" type="noConversion"/>
  </si>
  <si>
    <t>工匠</t>
    <phoneticPr fontId="4" type="noConversion"/>
  </si>
  <si>
    <t>侠客</t>
    <phoneticPr fontId="4" type="noConversion"/>
  </si>
  <si>
    <t>农民</t>
    <phoneticPr fontId="4" type="noConversion"/>
  </si>
  <si>
    <t>士人</t>
    <phoneticPr fontId="4" type="noConversion"/>
  </si>
  <si>
    <t>内涵值 = 伙计赚速 X 伙计数量</t>
    <phoneticPr fontId="4" type="noConversion"/>
  </si>
  <si>
    <t>内涵值越高越值得高百分比门客入驻</t>
    <phoneticPr fontId="4" type="noConversion"/>
  </si>
  <si>
    <t>性价比越高越值得投放人力（单次有效，需更新伙计购买价格判断）</t>
    <phoneticPr fontId="4" type="noConversion"/>
  </si>
  <si>
    <t>妙音坊</t>
    <phoneticPr fontId="4" type="noConversion"/>
  </si>
  <si>
    <t>店铺名称</t>
  </si>
  <si>
    <t>项目</t>
    <phoneticPr fontId="4" type="noConversion"/>
  </si>
  <si>
    <t>钱庄柜台打点</t>
    <phoneticPr fontId="4" type="noConversion"/>
  </si>
  <si>
    <t>时间上限</t>
    <phoneticPr fontId="4" type="noConversion"/>
  </si>
  <si>
    <t>医馆诊断服务</t>
    <phoneticPr fontId="4" type="noConversion"/>
  </si>
  <si>
    <t>每小时数量</t>
    <phoneticPr fontId="4" type="noConversion"/>
  </si>
  <si>
    <t>商战税务所</t>
    <phoneticPr fontId="4" type="noConversion"/>
  </si>
  <si>
    <t>累计数量</t>
    <phoneticPr fontId="4" type="noConversion"/>
  </si>
  <si>
    <t>商铺街犯人</t>
    <phoneticPr fontId="4" type="noConversion"/>
  </si>
  <si>
    <t>西域骆驼队</t>
    <phoneticPr fontId="4" type="noConversion"/>
  </si>
  <si>
    <t>培养徒弟</t>
    <phoneticPr fontId="4" type="noConversion"/>
  </si>
  <si>
    <t>对应属性的内涵值合计</t>
  </si>
  <si>
    <t>对应属性的内涵值合计</t>
    <phoneticPr fontId="4" type="noConversion"/>
  </si>
  <si>
    <t>挚友谈心</t>
    <phoneticPr fontId="4" type="noConversion"/>
  </si>
  <si>
    <t>临时活动</t>
    <phoneticPr fontId="4" type="noConversion"/>
  </si>
  <si>
    <t>选美大赛</t>
    <phoneticPr fontId="4" type="noConversion"/>
  </si>
  <si>
    <t>每天查看次数</t>
    <phoneticPr fontId="4" type="noConversion"/>
  </si>
  <si>
    <t>大概 2-3</t>
    <phoneticPr fontId="4" type="noConversion"/>
  </si>
  <si>
    <t>大概一天</t>
    <phoneticPr fontId="4" type="noConversion"/>
  </si>
  <si>
    <t>小师妹</t>
    <phoneticPr fontId="4" type="noConversion"/>
  </si>
  <si>
    <t>李师师</t>
    <phoneticPr fontId="4" type="noConversion"/>
  </si>
  <si>
    <t>棋士</t>
    <phoneticPr fontId="4" type="noConversion"/>
  </si>
  <si>
    <t>丫鬟</t>
    <phoneticPr fontId="4" type="noConversion"/>
  </si>
  <si>
    <t>采药女</t>
    <phoneticPr fontId="4" type="noConversion"/>
  </si>
  <si>
    <t>书香女</t>
    <phoneticPr fontId="4" type="noConversion"/>
  </si>
  <si>
    <t>秀娘</t>
    <phoneticPr fontId="4" type="noConversion"/>
  </si>
  <si>
    <t>谁谈心</t>
    <phoneticPr fontId="4" type="noConversion"/>
  </si>
  <si>
    <t>西域女</t>
    <phoneticPr fontId="4" type="noConversion"/>
  </si>
  <si>
    <t>草原女</t>
    <phoneticPr fontId="4" type="noConversion"/>
  </si>
  <si>
    <t>苗疆女</t>
    <phoneticPr fontId="4" type="noConversion"/>
  </si>
  <si>
    <t>将门女</t>
    <phoneticPr fontId="4" type="noConversion"/>
  </si>
  <si>
    <t>针线女</t>
    <phoneticPr fontId="4" type="noConversion"/>
  </si>
  <si>
    <t>次数</t>
    <phoneticPr fontId="4" type="noConversion"/>
  </si>
  <si>
    <t>累计次数</t>
    <phoneticPr fontId="4" type="noConversion"/>
  </si>
  <si>
    <t>总谈心</t>
    <phoneticPr fontId="4" type="noConversion"/>
  </si>
  <si>
    <t>频率%</t>
    <phoneticPr fontId="4" type="noConversion"/>
  </si>
  <si>
    <t>商户副业</t>
    <phoneticPr fontId="4" type="noConversion"/>
  </si>
  <si>
    <t>砍价总数</t>
    <phoneticPr fontId="4" type="noConversion"/>
  </si>
  <si>
    <t>游历</t>
    <phoneticPr fontId="4" type="noConversion"/>
  </si>
  <si>
    <t>徒弟位置</t>
    <phoneticPr fontId="4" type="noConversion"/>
  </si>
  <si>
    <t>是否生孩子</t>
    <phoneticPr fontId="4" type="noConversion"/>
  </si>
  <si>
    <t>数据合法</t>
    <phoneticPr fontId="4" type="noConversion"/>
  </si>
  <si>
    <t>损耗数</t>
    <phoneticPr fontId="4" type="noConversion"/>
  </si>
  <si>
    <t>过路费</t>
    <phoneticPr fontId="4" type="noConversion"/>
  </si>
  <si>
    <t>头目</t>
    <phoneticPr fontId="4" type="noConversion"/>
  </si>
  <si>
    <t>我方门客</t>
    <phoneticPr fontId="4" type="noConversion"/>
  </si>
  <si>
    <t>损耗费用比</t>
    <phoneticPr fontId="4" type="noConversion"/>
  </si>
  <si>
    <t>费用</t>
    <phoneticPr fontId="4" type="noConversion"/>
  </si>
  <si>
    <t>损耗</t>
    <phoneticPr fontId="4" type="noConversion"/>
  </si>
  <si>
    <t>描述</t>
    <phoneticPr fontId="4" type="noConversion"/>
  </si>
  <si>
    <t>珍兽果</t>
    <phoneticPr fontId="4" type="noConversion"/>
  </si>
  <si>
    <t>奇香果</t>
    <phoneticPr fontId="4" type="noConversion"/>
  </si>
  <si>
    <t>珍兽宝箱</t>
    <phoneticPr fontId="4" type="noConversion"/>
  </si>
  <si>
    <t>雄鹰</t>
    <phoneticPr fontId="4" type="noConversion"/>
  </si>
  <si>
    <t>银虎</t>
    <phoneticPr fontId="4" type="noConversion"/>
  </si>
  <si>
    <t>卓越账簿</t>
    <phoneticPr fontId="4" type="noConversion"/>
  </si>
  <si>
    <t>卓越裘衣</t>
    <phoneticPr fontId="4" type="noConversion"/>
  </si>
  <si>
    <t>卓越玉佩</t>
    <phoneticPr fontId="4" type="noConversion"/>
  </si>
  <si>
    <t>玩家通过每天的两次任务，
按照排名分配奖品，奖品是龙角和龙币
龙角 0-2 龙币 500-4000</t>
    <phoneticPr fontId="4" type="noConversion"/>
  </si>
  <si>
    <t>选美</t>
    <phoneticPr fontId="4" type="noConversion"/>
  </si>
  <si>
    <t>仿照2048设计的游戏
特殊的地方是可以选择默认三级，效率会高很多</t>
    <phoneticPr fontId="4" type="noConversion"/>
  </si>
  <si>
    <t>开山印碎片</t>
    <phoneticPr fontId="4" type="noConversion"/>
  </si>
  <si>
    <t>宗匠令碎片</t>
    <phoneticPr fontId="4" type="noConversion"/>
  </si>
  <si>
    <t>门客残贴</t>
    <phoneticPr fontId="4" type="noConversion"/>
  </si>
  <si>
    <t>浮光锦</t>
    <phoneticPr fontId="4" type="noConversion"/>
  </si>
  <si>
    <t>资质丹</t>
    <phoneticPr fontId="4" type="noConversion"/>
  </si>
  <si>
    <t>天香娟</t>
    <phoneticPr fontId="4" type="noConversion"/>
  </si>
  <si>
    <t>翩然起舞</t>
    <phoneticPr fontId="4" type="noConversion"/>
  </si>
  <si>
    <t>塞北传音</t>
    <phoneticPr fontId="4" type="noConversion"/>
  </si>
  <si>
    <t>许愿石</t>
    <phoneticPr fontId="4" type="noConversion"/>
  </si>
  <si>
    <t>胭脂</t>
    <phoneticPr fontId="4" type="noConversion"/>
  </si>
  <si>
    <t>产品描述</t>
    <phoneticPr fontId="4" type="noConversion"/>
  </si>
  <si>
    <t>挚友技能</t>
    <phoneticPr fontId="4" type="noConversion"/>
  </si>
  <si>
    <t>挚友友好度</t>
    <phoneticPr fontId="4" type="noConversion"/>
  </si>
  <si>
    <t>挚友才华</t>
    <phoneticPr fontId="4" type="noConversion"/>
  </si>
  <si>
    <t>是否涨价</t>
    <phoneticPr fontId="4" type="noConversion"/>
  </si>
  <si>
    <t>No</t>
    <phoneticPr fontId="4" type="noConversion"/>
  </si>
  <si>
    <t>Yes</t>
    <phoneticPr fontId="4" type="noConversion"/>
  </si>
  <si>
    <t>对话框</t>
    <phoneticPr fontId="4" type="noConversion"/>
  </si>
  <si>
    <t>兑换挚友服装</t>
    <phoneticPr fontId="4" type="noConversion"/>
  </si>
  <si>
    <t>门客资质</t>
    <phoneticPr fontId="4" type="noConversion"/>
  </si>
  <si>
    <t>驿使服装</t>
    <phoneticPr fontId="4" type="noConversion"/>
  </si>
  <si>
    <t>门客服装</t>
    <phoneticPr fontId="4" type="noConversion"/>
  </si>
  <si>
    <t>门客</t>
    <phoneticPr fontId="4" type="noConversion"/>
  </si>
  <si>
    <t>招贤</t>
    <phoneticPr fontId="4" type="noConversion"/>
  </si>
  <si>
    <t>抽奖</t>
    <phoneticPr fontId="4" type="noConversion"/>
  </si>
  <si>
    <t>门客贴</t>
    <phoneticPr fontId="4" type="noConversion"/>
  </si>
  <si>
    <t>百年人参</t>
    <phoneticPr fontId="4" type="noConversion"/>
  </si>
  <si>
    <t>钱庄图纸</t>
    <phoneticPr fontId="4" type="noConversion"/>
  </si>
  <si>
    <t>精力丹</t>
    <phoneticPr fontId="4" type="noConversion"/>
  </si>
  <si>
    <t>活力丹</t>
    <phoneticPr fontId="4" type="noConversion"/>
  </si>
  <si>
    <t>木梳</t>
    <phoneticPr fontId="4" type="noConversion"/>
  </si>
  <si>
    <t>商铺图纸</t>
    <phoneticPr fontId="4" type="noConversion"/>
  </si>
  <si>
    <t>刻钟卡</t>
    <phoneticPr fontId="4" type="noConversion"/>
  </si>
  <si>
    <t>算盘</t>
    <phoneticPr fontId="4" type="noConversion"/>
  </si>
  <si>
    <t>人参</t>
    <phoneticPr fontId="4" type="noConversion"/>
  </si>
  <si>
    <t>幸运夺宝, 使用抽奖券
500次必出门客贴</t>
    <phoneticPr fontId="4" type="noConversion"/>
  </si>
  <si>
    <t>皮影戏</t>
    <phoneticPr fontId="4" type="noConversion"/>
  </si>
  <si>
    <t>花钱活动，得到友好度</t>
    <phoneticPr fontId="4" type="noConversion"/>
  </si>
  <si>
    <t>时辰卡</t>
    <phoneticPr fontId="4" type="noConversion"/>
  </si>
  <si>
    <t>小见识箱</t>
    <phoneticPr fontId="4" type="noConversion"/>
  </si>
  <si>
    <t>肉脯</t>
    <phoneticPr fontId="4" type="noConversion"/>
  </si>
  <si>
    <t>过关激励</t>
    <phoneticPr fontId="4" type="noConversion"/>
  </si>
  <si>
    <t>门客升级</t>
    <phoneticPr fontId="4" type="noConversion"/>
  </si>
  <si>
    <t>钱</t>
    <phoneticPr fontId="4" type="noConversion"/>
  </si>
  <si>
    <t>商铺升级</t>
    <phoneticPr fontId="4" type="noConversion"/>
  </si>
  <si>
    <t>门客技能</t>
    <phoneticPr fontId="4" type="noConversion"/>
  </si>
  <si>
    <t>门客能力</t>
    <phoneticPr fontId="4" type="noConversion"/>
  </si>
  <si>
    <t>徒弟培养</t>
    <phoneticPr fontId="4" type="noConversion"/>
  </si>
  <si>
    <t>挚友培养</t>
    <phoneticPr fontId="4" type="noConversion"/>
  </si>
  <si>
    <t>钱庄升级</t>
    <phoneticPr fontId="4" type="noConversion"/>
  </si>
  <si>
    <t>珍兽</t>
    <phoneticPr fontId="4" type="noConversion"/>
  </si>
  <si>
    <t>珍兽等级</t>
    <phoneticPr fontId="4" type="noConversion"/>
  </si>
  <si>
    <t>商铺-客栈</t>
    <phoneticPr fontId="4" type="noConversion"/>
  </si>
  <si>
    <t>不知道</t>
    <phoneticPr fontId="4" type="noConversion"/>
  </si>
  <si>
    <t>3000+1500</t>
    <phoneticPr fontId="4" type="noConversion"/>
  </si>
  <si>
    <t>2250+1125</t>
    <phoneticPr fontId="4" type="noConversion"/>
  </si>
  <si>
    <t>15000+15000</t>
    <phoneticPr fontId="4" type="noConversion"/>
  </si>
  <si>
    <t>门客做饭
赚取门客资质资源，并获得积分
消耗食材</t>
    <phoneticPr fontId="4" type="noConversion"/>
  </si>
  <si>
    <t>商铺-医馆</t>
    <phoneticPr fontId="4" type="noConversion"/>
  </si>
  <si>
    <t>接诊病人，升级医馆，升级商铺赚钱加成
完全的封闭系统
输入是病人手册，可以加快速度（获得更多病人）</t>
    <phoneticPr fontId="4" type="noConversion"/>
  </si>
  <si>
    <t>商铺-药铺</t>
    <phoneticPr fontId="4" type="noConversion"/>
  </si>
  <si>
    <t>给人开药，提升商铺速度
封闭系统
升级可以获得奖励，</t>
    <phoneticPr fontId="4" type="noConversion"/>
  </si>
  <si>
    <t>商铺-酒坊</t>
    <phoneticPr fontId="4" type="noConversion"/>
  </si>
  <si>
    <t>花元宝，酿酒，给门客喝酒，获得巨量商铺加成</t>
    <phoneticPr fontId="4" type="noConversion"/>
  </si>
  <si>
    <t>商铺-钱庄</t>
    <phoneticPr fontId="4" type="noConversion"/>
  </si>
  <si>
    <t>门客进行打点，获取门客提升的资源
10小时一次，没有商铺</t>
    <phoneticPr fontId="4" type="noConversion"/>
  </si>
  <si>
    <t>商场</t>
    <phoneticPr fontId="4" type="noConversion"/>
  </si>
  <si>
    <t>元宝购买，有礼包和道具之分，礼包经常变化
这里描述道具
没有提醒，点击即购买</t>
    <phoneticPr fontId="4" type="noConversion"/>
  </si>
  <si>
    <t>抽奖券</t>
    <phoneticPr fontId="4" type="noConversion"/>
  </si>
  <si>
    <t>传音喇叭</t>
    <phoneticPr fontId="4" type="noConversion"/>
  </si>
  <si>
    <t>改名卡</t>
    <phoneticPr fontId="4" type="noConversion"/>
  </si>
  <si>
    <t>信件</t>
    <phoneticPr fontId="4" type="noConversion"/>
  </si>
  <si>
    <t>城郊-乔迁</t>
    <phoneticPr fontId="4" type="noConversion"/>
  </si>
  <si>
    <t>升级房子，门客赚钱速度挂钩</t>
    <phoneticPr fontId="4" type="noConversion"/>
  </si>
  <si>
    <t>捣蛋卡</t>
    <phoneticPr fontId="4" type="noConversion"/>
  </si>
  <si>
    <t>No/Yes</t>
    <phoneticPr fontId="4" type="noConversion"/>
  </si>
  <si>
    <t>2000+200</t>
    <phoneticPr fontId="4" type="noConversion"/>
  </si>
  <si>
    <t>1000+400</t>
    <phoneticPr fontId="4" type="noConversion"/>
  </si>
  <si>
    <t>2000+500</t>
    <phoneticPr fontId="4" type="noConversion"/>
  </si>
  <si>
    <t>传奇玉佩</t>
    <phoneticPr fontId="4" type="noConversion"/>
  </si>
  <si>
    <t>钱庄图纸碎片</t>
    <phoneticPr fontId="4" type="noConversion"/>
  </si>
  <si>
    <t>2000+100</t>
    <phoneticPr fontId="4" type="noConversion"/>
  </si>
  <si>
    <t>城郊-商会</t>
    <phoneticPr fontId="4" type="noConversion"/>
  </si>
  <si>
    <t>每天对商会贡献，获取资源，进行兑换</t>
    <phoneticPr fontId="4" type="noConversion"/>
  </si>
  <si>
    <t>食材-蛋</t>
    <phoneticPr fontId="4" type="noConversion"/>
  </si>
  <si>
    <t>食材-蒜葱</t>
    <phoneticPr fontId="4" type="noConversion"/>
  </si>
  <si>
    <t>食材-生粉</t>
    <phoneticPr fontId="4" type="noConversion"/>
  </si>
  <si>
    <t>食材-糖</t>
    <phoneticPr fontId="4" type="noConversion"/>
  </si>
  <si>
    <t>每天都买完</t>
  </si>
  <si>
    <t>每天都买完</t>
    <phoneticPr fontId="4" type="noConversion"/>
  </si>
  <si>
    <t>随机批文</t>
    <phoneticPr fontId="4" type="noConversion"/>
  </si>
  <si>
    <t>协助卡</t>
    <phoneticPr fontId="4" type="noConversion"/>
  </si>
  <si>
    <t>急行令</t>
    <phoneticPr fontId="4" type="noConversion"/>
  </si>
  <si>
    <t>佳酿</t>
    <phoneticPr fontId="4" type="noConversion"/>
  </si>
  <si>
    <t>酒</t>
    <phoneticPr fontId="4" type="noConversion"/>
  </si>
  <si>
    <t>未解锁</t>
    <phoneticPr fontId="4" type="noConversion"/>
  </si>
  <si>
    <t>城郊-商战</t>
    <phoneticPr fontId="4" type="noConversion"/>
  </si>
  <si>
    <t>比拼武力-兑换奖品</t>
    <phoneticPr fontId="4" type="noConversion"/>
  </si>
  <si>
    <t>30+5</t>
    <phoneticPr fontId="4" type="noConversion"/>
  </si>
  <si>
    <t>150+75</t>
    <phoneticPr fontId="4" type="noConversion"/>
  </si>
  <si>
    <t>病人手册</t>
    <phoneticPr fontId="4" type="noConversion"/>
  </si>
  <si>
    <t>1200+？</t>
    <phoneticPr fontId="4" type="noConversion"/>
  </si>
  <si>
    <t>50+15</t>
    <phoneticPr fontId="4" type="noConversion"/>
  </si>
  <si>
    <t>80+20</t>
    <phoneticPr fontId="4" type="noConversion"/>
  </si>
  <si>
    <t>城郊-酒楼</t>
    <phoneticPr fontId="4" type="noConversion"/>
  </si>
  <si>
    <t>参加宴会-兑换奖品</t>
    <phoneticPr fontId="4" type="noConversion"/>
  </si>
  <si>
    <t>体力丹</t>
    <phoneticPr fontId="4" type="noConversion"/>
  </si>
  <si>
    <t>游历体力</t>
    <phoneticPr fontId="4" type="noConversion"/>
  </si>
  <si>
    <t>产物卡包</t>
    <phoneticPr fontId="4" type="noConversion"/>
  </si>
  <si>
    <t>天香绢</t>
    <phoneticPr fontId="4" type="noConversion"/>
  </si>
  <si>
    <t>粉面</t>
    <phoneticPr fontId="4" type="noConversion"/>
  </si>
  <si>
    <t>铜簪</t>
    <phoneticPr fontId="4" type="noConversion"/>
  </si>
  <si>
    <t>产物卡</t>
    <phoneticPr fontId="4" type="noConversion"/>
  </si>
  <si>
    <t>香囊</t>
    <phoneticPr fontId="4" type="noConversion"/>
  </si>
  <si>
    <t>小资历丹</t>
    <phoneticPr fontId="4" type="noConversion"/>
  </si>
  <si>
    <t>声望卡</t>
    <phoneticPr fontId="4" type="noConversion"/>
  </si>
  <si>
    <t>招募铜牌</t>
    <phoneticPr fontId="4" type="noConversion"/>
  </si>
  <si>
    <t>酱醋</t>
    <phoneticPr fontId="4" type="noConversion"/>
  </si>
  <si>
    <t>饮料</t>
    <phoneticPr fontId="4" type="noConversion"/>
  </si>
  <si>
    <t>玫瑰</t>
    <phoneticPr fontId="4" type="noConversion"/>
  </si>
  <si>
    <t>城郊-狩猎</t>
    <phoneticPr fontId="4" type="noConversion"/>
  </si>
  <si>
    <t>0点</t>
    <phoneticPr fontId="4" type="noConversion"/>
  </si>
  <si>
    <t>8点</t>
    <phoneticPr fontId="4" type="noConversion"/>
  </si>
  <si>
    <t>12点</t>
    <phoneticPr fontId="4" type="noConversion"/>
  </si>
  <si>
    <t>20点</t>
    <phoneticPr fontId="4" type="noConversion"/>
  </si>
  <si>
    <t>钱庄</t>
    <phoneticPr fontId="4" type="noConversion"/>
  </si>
  <si>
    <t>前传</t>
    <phoneticPr fontId="4" type="noConversion"/>
  </si>
  <si>
    <t>开药</t>
    <phoneticPr fontId="4" type="noConversion"/>
  </si>
  <si>
    <t>商战</t>
    <phoneticPr fontId="4" type="noConversion"/>
  </si>
  <si>
    <t>徒弟</t>
    <phoneticPr fontId="4" type="noConversion"/>
  </si>
  <si>
    <t>谈心</t>
    <phoneticPr fontId="4" type="noConversion"/>
  </si>
  <si>
    <t>副业</t>
    <phoneticPr fontId="4" type="noConversion"/>
  </si>
  <si>
    <t>游历</t>
  </si>
  <si>
    <t>脑袋清醒，且有时间</t>
    <phoneticPr fontId="4" type="noConversion"/>
  </si>
  <si>
    <t>药铺开药</t>
    <phoneticPr fontId="4" type="noConversion"/>
  </si>
  <si>
    <t>狩猎活动</t>
    <phoneticPr fontId="4" type="noConversion"/>
  </si>
  <si>
    <t>狩猎</t>
    <phoneticPr fontId="4" type="noConversion"/>
  </si>
  <si>
    <t>商战领钱+挑战</t>
    <phoneticPr fontId="4" type="noConversion"/>
  </si>
  <si>
    <t>查看犯人</t>
    <phoneticPr fontId="4" type="noConversion"/>
  </si>
  <si>
    <t>产看骆驼</t>
    <phoneticPr fontId="4" type="noConversion"/>
  </si>
  <si>
    <t>耗时</t>
    <phoneticPr fontId="4" type="noConversion"/>
  </si>
  <si>
    <t>一分钟</t>
    <phoneticPr fontId="4" type="noConversion"/>
  </si>
  <si>
    <t>四五分钟</t>
    <phoneticPr fontId="4" type="noConversion"/>
  </si>
  <si>
    <t>三分钟</t>
    <phoneticPr fontId="4" type="noConversion"/>
  </si>
  <si>
    <t>闯关</t>
    <phoneticPr fontId="4" type="noConversion"/>
  </si>
  <si>
    <t>乔迁</t>
    <phoneticPr fontId="4" type="noConversion"/>
  </si>
  <si>
    <t>背景消耗，最后弄</t>
    <phoneticPr fontId="4" type="noConversion"/>
  </si>
  <si>
    <t>很长时间</t>
    <phoneticPr fontId="4" type="noConversion"/>
  </si>
  <si>
    <t>两分钟</t>
    <phoneticPr fontId="4" type="noConversion"/>
  </si>
  <si>
    <t>电脑上一分钟</t>
    <phoneticPr fontId="4" type="noConversion"/>
  </si>
  <si>
    <t>商铺烧烤</t>
    <phoneticPr fontId="4" type="noConversion"/>
  </si>
  <si>
    <t>商铺酿酒</t>
    <phoneticPr fontId="4" type="noConversion"/>
  </si>
  <si>
    <t>看资源数</t>
    <phoneticPr fontId="4" type="noConversion"/>
  </si>
  <si>
    <t>放人</t>
    <phoneticPr fontId="4" type="noConversion"/>
  </si>
  <si>
    <t>收东西，放人</t>
    <phoneticPr fontId="4" type="noConversion"/>
  </si>
  <si>
    <t>资源消耗</t>
    <phoneticPr fontId="4" type="noConversion"/>
  </si>
  <si>
    <t>无</t>
    <phoneticPr fontId="4" type="noConversion"/>
  </si>
  <si>
    <t>次数+钱</t>
    <phoneticPr fontId="4" type="noConversion"/>
  </si>
  <si>
    <t>精力(丹）</t>
    <phoneticPr fontId="4" type="noConversion"/>
  </si>
  <si>
    <t>体力(丹)</t>
    <phoneticPr fontId="4" type="noConversion"/>
  </si>
  <si>
    <t>战斗力</t>
    <phoneticPr fontId="4" type="noConversion"/>
  </si>
  <si>
    <t>烧烤资源</t>
    <phoneticPr fontId="4" type="noConversion"/>
  </si>
  <si>
    <t>顺序</t>
    <phoneticPr fontId="4" type="noConversion"/>
  </si>
  <si>
    <t>钱庄放人</t>
    <phoneticPr fontId="4" type="noConversion"/>
  </si>
  <si>
    <t>医馆做任务</t>
    <phoneticPr fontId="4" type="noConversion"/>
  </si>
  <si>
    <t>开药做任务</t>
    <phoneticPr fontId="4" type="noConversion"/>
  </si>
  <si>
    <t>兑换钱庄，商会，乔迁</t>
    <phoneticPr fontId="4" type="noConversion"/>
  </si>
  <si>
    <t>烧烤</t>
    <phoneticPr fontId="4" type="noConversion"/>
  </si>
  <si>
    <t>1分钟</t>
    <phoneticPr fontId="4" type="noConversion"/>
  </si>
  <si>
    <t>2分钟</t>
    <phoneticPr fontId="4" type="noConversion"/>
  </si>
  <si>
    <t>3分钟</t>
    <phoneticPr fontId="4" type="noConversion"/>
  </si>
  <si>
    <t>打开背包，打开所有东西，升级门客，</t>
    <phoneticPr fontId="4" type="noConversion"/>
  </si>
  <si>
    <t>挚友，徒弟，婚姻</t>
    <phoneticPr fontId="4" type="noConversion"/>
  </si>
  <si>
    <t>宴会</t>
    <phoneticPr fontId="4" type="noConversion"/>
  </si>
  <si>
    <t>行善</t>
    <phoneticPr fontId="4" type="noConversion"/>
  </si>
  <si>
    <t>差不多20分钟不算选美</t>
    <phoneticPr fontId="4" type="noConversion"/>
  </si>
  <si>
    <t>从高到低</t>
    <phoneticPr fontId="4" type="noConversion"/>
  </si>
  <si>
    <t>财神</t>
    <phoneticPr fontId="4" type="noConversion"/>
  </si>
  <si>
    <t>长乐坊</t>
    <phoneticPr fontId="4" type="noConversion"/>
  </si>
  <si>
    <t>挑战券</t>
    <phoneticPr fontId="4" type="noConversion"/>
  </si>
  <si>
    <t>改名</t>
    <phoneticPr fontId="4" type="noConversion"/>
  </si>
  <si>
    <t>世界</t>
    <phoneticPr fontId="4" type="noConversion"/>
  </si>
  <si>
    <t>捣蛋</t>
    <phoneticPr fontId="4" type="noConversion"/>
  </si>
  <si>
    <t>食材</t>
    <phoneticPr fontId="4" type="noConversion"/>
  </si>
  <si>
    <t>经商</t>
    <phoneticPr fontId="4" type="noConversion"/>
  </si>
  <si>
    <t>声望</t>
    <phoneticPr fontId="4" type="noConversion"/>
  </si>
  <si>
    <t>珍兽加成升级</t>
    <phoneticPr fontId="4" type="noConversion"/>
  </si>
  <si>
    <t>人名</t>
    <phoneticPr fontId="4" type="noConversion"/>
  </si>
  <si>
    <t>山鬼·来钱儿</t>
    <phoneticPr fontId="4" type="noConversion"/>
  </si>
  <si>
    <t>默染·卓冰</t>
    <phoneticPr fontId="4" type="noConversion"/>
  </si>
  <si>
    <t>阿瑟</t>
    <phoneticPr fontId="4" type="noConversion"/>
  </si>
  <si>
    <t>梦中夙愿</t>
    <phoneticPr fontId="4" type="noConversion"/>
  </si>
  <si>
    <t>梦中沈情</t>
    <phoneticPr fontId="4" type="noConversion"/>
  </si>
  <si>
    <t>梦中雨晴</t>
    <phoneticPr fontId="4" type="noConversion"/>
  </si>
  <si>
    <t>梦中情人</t>
    <phoneticPr fontId="4" type="noConversion"/>
  </si>
  <si>
    <t>联姻次数</t>
    <phoneticPr fontId="4" type="noConversion"/>
  </si>
  <si>
    <t>1、冲榜活动第一期：赚速、冲关（平起平坐之时）</t>
  </si>
  <si>
    <t>2、冲榜活动第二期：友好、徒弟</t>
  </si>
  <si>
    <t>3、冲榜活动第三期：宴会、商会</t>
  </si>
  <si>
    <t>4、冲榜活动第四期：赚速、元宝、打老虎</t>
  </si>
  <si>
    <t>5、冲榜活动第五期：商战、门客、赚速、花岗岩</t>
  </si>
  <si>
    <t>6、冲榜活动第六期：魅力、跨服徒弟、清平乐</t>
  </si>
  <si>
    <t>7、冲榜活动第七期：元宝、跨服宴会、据点战</t>
  </si>
  <si>
    <t>8、冲榜活动第八期：商战、跨服门客、花岗岩</t>
  </si>
  <si>
    <t>9、冲榜活动第九期：赚速、跨服友好、跨服商会、大富翁</t>
  </si>
  <si>
    <t>10、冲榜活动第十 期：门客、跨服商战、鬼市</t>
  </si>
  <si>
    <t>冲榜内容</t>
    <phoneticPr fontId="4" type="noConversion"/>
  </si>
  <si>
    <t>宴会查看期间宴会积分</t>
    <phoneticPr fontId="4" type="noConversion"/>
  </si>
  <si>
    <t>商会查看商户升级情况</t>
    <phoneticPr fontId="4" type="noConversion"/>
  </si>
  <si>
    <t>遇到蛇</t>
    <phoneticPr fontId="4" type="noConversion"/>
  </si>
  <si>
    <t>选项一</t>
    <phoneticPr fontId="4" type="noConversion"/>
  </si>
  <si>
    <t>大力搜捕</t>
    <phoneticPr fontId="4" type="noConversion"/>
  </si>
  <si>
    <t>结果</t>
    <phoneticPr fontId="4" type="noConversion"/>
  </si>
  <si>
    <t>选项二</t>
    <phoneticPr fontId="4" type="noConversion"/>
  </si>
  <si>
    <t>自己弄</t>
    <phoneticPr fontId="4" type="noConversion"/>
  </si>
  <si>
    <t>？</t>
    <phoneticPr fontId="4" type="noConversion"/>
  </si>
  <si>
    <t>一、参与方式</t>
  </si>
  <si>
    <r>
      <t>1.冲榜期间，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提升相应的涨幅（当前</t>
    </r>
    <r>
      <rPr>
        <sz val="12"/>
        <color rgb="FF000000"/>
        <rFont val="微软雅黑"/>
        <family val="2"/>
        <charset val="134"/>
      </rPr>
      <t>数值</t>
    </r>
    <r>
      <rPr>
        <sz val="12"/>
        <color rgb="FF000000"/>
        <rFont val="Calibri"/>
        <family val="2"/>
      </rPr>
      <t>同冲榜前的历史最高</t>
    </r>
    <r>
      <rPr>
        <sz val="12"/>
        <color rgb="FF000000"/>
        <rFont val="微软雅黑"/>
        <family val="2"/>
        <charset val="134"/>
      </rPr>
      <t>数值</t>
    </r>
    <r>
      <rPr>
        <sz val="12"/>
        <color rgb="FF000000"/>
        <rFont val="Calibri"/>
        <family val="2"/>
      </rPr>
      <t>对比）即可参与冲榜活动。</t>
    </r>
  </si>
  <si>
    <r>
      <t>2.涨幅只在冲榜</t>
    </r>
    <r>
      <rPr>
        <sz val="12"/>
        <color rgb="FF000000"/>
        <rFont val="微软雅黑"/>
        <family val="2"/>
        <charset val="134"/>
      </rPr>
      <t>活动</t>
    </r>
    <r>
      <rPr>
        <sz val="12"/>
        <color rgb="FF000000"/>
        <rFont val="Calibri"/>
        <family val="2"/>
      </rPr>
      <t>期间</t>
    </r>
    <r>
      <rPr>
        <sz val="12"/>
        <color rgb="FF000000"/>
        <rFont val="微软雅黑"/>
        <family val="2"/>
        <charset val="134"/>
      </rPr>
      <t>产生</t>
    </r>
    <r>
      <rPr>
        <sz val="12"/>
        <color rgb="FF000000"/>
        <rFont val="Calibri"/>
        <family val="2"/>
      </rPr>
      <t>冲</t>
    </r>
    <r>
      <rPr>
        <sz val="12"/>
        <color rgb="FF000000"/>
        <rFont val="微软雅黑"/>
        <family val="2"/>
        <charset val="134"/>
      </rPr>
      <t>榜排名</t>
    </r>
    <r>
      <rPr>
        <sz val="12"/>
        <color rgb="FF000000"/>
        <rFont val="Calibri"/>
        <family val="2"/>
      </rPr>
      <t>，展示期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领奖期</t>
    </r>
    <r>
      <rPr>
        <sz val="12"/>
        <color rgb="FF000000"/>
        <rFont val="微软雅黑"/>
        <family val="2"/>
        <charset val="134"/>
      </rPr>
      <t>、非该</t>
    </r>
    <r>
      <rPr>
        <sz val="12"/>
        <color rgb="FF000000"/>
        <rFont val="Calibri"/>
        <family val="2"/>
      </rPr>
      <t>冲</t>
    </r>
    <r>
      <rPr>
        <sz val="12"/>
        <color rgb="FF000000"/>
        <rFont val="微软雅黑"/>
        <family val="2"/>
        <charset val="134"/>
      </rPr>
      <t>榜期间所产生</t>
    </r>
    <r>
      <rPr>
        <sz val="12"/>
        <color rgb="FF000000"/>
        <rFont val="Calibri"/>
        <family val="2"/>
      </rPr>
      <t>的涨幅</t>
    </r>
    <r>
      <rPr>
        <sz val="12"/>
        <color rgb="FF000000"/>
        <rFont val="微软雅黑"/>
        <family val="2"/>
        <charset val="134"/>
      </rPr>
      <t>均</t>
    </r>
    <r>
      <rPr>
        <sz val="12"/>
        <color rgb="FF000000"/>
        <rFont val="Calibri"/>
        <family val="2"/>
      </rPr>
      <t>不计入冲榜</t>
    </r>
    <r>
      <rPr>
        <sz val="12"/>
        <color rgb="FF000000"/>
        <rFont val="微软雅黑"/>
        <family val="2"/>
        <charset val="134"/>
      </rPr>
      <t>活动排名</t>
    </r>
    <r>
      <rPr>
        <sz val="12"/>
        <color rgb="FF000000"/>
        <rFont val="Calibri"/>
        <family val="2"/>
      </rPr>
      <t>。</t>
    </r>
  </si>
  <si>
    <t>二、领奖方式</t>
  </si>
  <si>
    <r>
      <t>冲榜结束后需5分钟结算，结算后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可领取冲榜奖励。</t>
    </r>
  </si>
  <si>
    <r>
      <t>三、</t>
    </r>
    <r>
      <rPr>
        <sz val="12"/>
        <color rgb="FF000000"/>
        <rFont val="Calibri"/>
        <family val="2"/>
      </rPr>
      <t>奖励内容</t>
    </r>
  </si>
  <si>
    <r>
      <t>1 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用于【</t>
    </r>
    <r>
      <rPr>
        <sz val="12"/>
        <color rgb="FF000000"/>
        <rFont val="微软雅黑"/>
        <family val="2"/>
        <charset val="134"/>
      </rPr>
      <t>招贤阁</t>
    </r>
    <r>
      <rPr>
        <sz val="12"/>
        <color rgb="FF000000"/>
        <rFont val="Calibri"/>
        <family val="2"/>
      </rPr>
      <t>】招募</t>
    </r>
    <r>
      <rPr>
        <sz val="12"/>
        <color rgb="FF000000"/>
        <rFont val="微软雅黑"/>
        <family val="2"/>
        <charset val="134"/>
      </rPr>
      <t>用</t>
    </r>
    <r>
      <rPr>
        <sz val="12"/>
        <color rgb="FF000000"/>
        <rFont val="Calibri"/>
        <family val="2"/>
      </rPr>
      <t>的【</t>
    </r>
    <r>
      <rPr>
        <sz val="12"/>
        <color rgb="FF000000"/>
        <rFont val="微软雅黑"/>
        <family val="2"/>
        <charset val="134"/>
      </rPr>
      <t>镇守令</t>
    </r>
    <r>
      <rPr>
        <sz val="12"/>
        <color rgb="FF000000"/>
        <rFont val="Calibri"/>
        <family val="2"/>
      </rPr>
      <t>】。</t>
    </r>
  </si>
  <si>
    <r>
      <t>2 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获得【财神爷】等荣誉称号，且在财神庙中接受其他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膜拜。</t>
    </r>
  </si>
  <si>
    <t>3、活动限定头像框。</t>
  </si>
  <si>
    <r>
      <t>4、极品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珍品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优品</t>
    </r>
    <r>
      <rPr>
        <sz val="12"/>
        <color rgb="FF000000"/>
        <rFont val="Calibri"/>
        <family val="2"/>
      </rPr>
      <t>等级</t>
    </r>
    <r>
      <rPr>
        <sz val="12"/>
        <color rgb="FF000000"/>
        <rFont val="微软雅黑"/>
        <family val="2"/>
        <charset val="134"/>
      </rPr>
      <t>幻兽</t>
    </r>
    <r>
      <rPr>
        <sz val="12"/>
        <color rgb="FF000000"/>
        <rFont val="Calibri"/>
        <family val="2"/>
      </rPr>
      <t>等。</t>
    </r>
  </si>
  <si>
    <r>
      <t>5 、</t>
    </r>
    <r>
      <rPr>
        <sz val="12"/>
        <color rgb="FF000000"/>
        <rFont val="Calibri"/>
        <family val="2"/>
      </rPr>
      <t>培养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幻兽</t>
    </r>
    <r>
      <rPr>
        <sz val="12"/>
        <color rgb="FF000000"/>
        <rFont val="Calibri"/>
        <family val="2"/>
      </rPr>
      <t>升级所需道具</t>
    </r>
    <r>
      <rPr>
        <sz val="12"/>
        <color rgb="FF000000"/>
        <rFont val="微软雅黑"/>
        <family val="2"/>
        <charset val="134"/>
      </rPr>
      <t>。</t>
    </r>
  </si>
  <si>
    <r>
      <t>6、</t>
    </r>
    <r>
      <rPr>
        <sz val="12"/>
        <color rgb="FF000000"/>
        <rFont val="Calibri"/>
        <family val="2"/>
      </rPr>
      <t>还有其他丰厚奖品，等</t>
    </r>
    <r>
      <rPr>
        <sz val="12"/>
        <color rgb="FF000000"/>
        <rFont val="微软雅黑"/>
        <family val="2"/>
        <charset val="134"/>
      </rPr>
      <t>老板来</t>
    </r>
    <r>
      <rPr>
        <sz val="12"/>
        <color rgb="FF000000"/>
        <rFont val="Calibri"/>
        <family val="2"/>
      </rPr>
      <t>探索！</t>
    </r>
  </si>
  <si>
    <t>四、冲榜类型</t>
  </si>
  <si>
    <r>
      <t>1 </t>
    </r>
    <r>
      <rPr>
        <sz val="12"/>
        <color rgb="FF000000"/>
        <rFont val="Calibri"/>
        <family val="2"/>
      </rPr>
      <t>、赚速冲榜</t>
    </r>
  </si>
  <si>
    <r>
      <t>1 ）</t>
    </r>
    <r>
      <rPr>
        <sz val="12"/>
        <color rgb="FF000000"/>
        <rFont val="Calibri"/>
        <family val="2"/>
      </rPr>
      <t>赚速冲榜期间，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可在冲榜时间内提升赚速参与冲榜，结算和领奖期的提升不计入冲榜。</t>
    </r>
  </si>
  <si>
    <r>
      <t>2）</t>
    </r>
    <r>
      <rPr>
        <sz val="12"/>
        <color rgb="FF000000"/>
        <rFont val="Calibri"/>
        <family val="2"/>
      </rPr>
      <t>赚速涨幅=当前赚速-历史最高赚速，历史最高赚速为</t>
    </r>
    <r>
      <rPr>
        <sz val="12"/>
        <color rgb="FF000000"/>
        <rFont val="微软雅黑"/>
        <family val="2"/>
        <charset val="134"/>
      </rPr>
      <t>本次冲榜活动前老板达到的历史最高赚速</t>
    </r>
    <r>
      <rPr>
        <sz val="12"/>
        <color rgb="FF000000"/>
        <rFont val="Calibri"/>
        <family val="2"/>
      </rPr>
      <t>。</t>
    </r>
  </si>
  <si>
    <r>
      <t>2 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关卡</t>
    </r>
    <r>
      <rPr>
        <sz val="12"/>
        <color rgb="FF000000"/>
        <rFont val="Calibri"/>
        <family val="2"/>
      </rPr>
      <t>冲榜</t>
    </r>
  </si>
  <si>
    <r>
      <t>1）</t>
    </r>
    <r>
      <rPr>
        <sz val="12"/>
        <color rgb="FF000000"/>
        <rFont val="Calibri"/>
        <family val="2"/>
      </rPr>
      <t>关卡冲榜期间，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</t>
    </r>
    <r>
      <rPr>
        <sz val="12"/>
        <color rgb="FF000000"/>
        <rFont val="微软雅黑"/>
        <family val="2"/>
        <charset val="134"/>
      </rPr>
      <t>贸易</t>
    </r>
    <r>
      <rPr>
        <sz val="12"/>
        <color rgb="FF000000"/>
        <rFont val="Calibri"/>
        <family val="2"/>
      </rPr>
      <t>中通关提升关卡进度参与冲榜，结算和领奖期的提升不计入冲榜。</t>
    </r>
  </si>
  <si>
    <r>
      <t>2）</t>
    </r>
    <r>
      <rPr>
        <sz val="12"/>
        <color rgb="FF000000"/>
        <rFont val="Calibri"/>
        <family val="2"/>
      </rPr>
      <t>关卡进度为</t>
    </r>
    <r>
      <rPr>
        <sz val="12"/>
        <color rgb="FF000000"/>
        <rFont val="微软雅黑"/>
        <family val="2"/>
        <charset val="134"/>
      </rPr>
      <t>本次冲榜期间内老板通过贸易关卡的进度。</t>
    </r>
  </si>
  <si>
    <r>
      <t>3、元宝消耗</t>
    </r>
    <r>
      <rPr>
        <sz val="12"/>
        <color rgb="FF000000"/>
        <rFont val="Calibri"/>
        <family val="2"/>
      </rPr>
      <t>冲榜</t>
    </r>
  </si>
  <si>
    <r>
      <t>1）元宝消耗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进行元宝的消耗</t>
    </r>
    <r>
      <rPr>
        <sz val="12"/>
        <color rgb="FF000000"/>
        <rFont val="Calibri"/>
        <family val="2"/>
      </rPr>
      <t>参与冲榜，结算和领奖期的提升不计入冲榜。</t>
    </r>
  </si>
  <si>
    <r>
      <t>2）元宝</t>
    </r>
    <r>
      <rPr>
        <sz val="12"/>
        <color rgb="FF000000"/>
        <rFont val="Calibri"/>
        <family val="2"/>
      </rPr>
      <t>涨幅=</t>
    </r>
    <r>
      <rPr>
        <sz val="12"/>
        <color rgb="FF000000"/>
        <rFont val="微软雅黑"/>
        <family val="2"/>
        <charset val="134"/>
      </rPr>
      <t>本次冲榜期间内老板消耗的元宝数量。</t>
    </r>
  </si>
  <si>
    <r>
      <t>4、宴会积分</t>
    </r>
    <r>
      <rPr>
        <sz val="12"/>
        <color rgb="FF000000"/>
        <rFont val="Calibri"/>
        <family val="2"/>
      </rPr>
      <t>冲榜</t>
    </r>
  </si>
  <si>
    <r>
      <t>1）宴会积分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进行举办宴会，邀请游戏内好友携带贺礼参与你的宴会</t>
    </r>
    <r>
      <rPr>
        <sz val="12"/>
        <color rgb="FF000000"/>
        <rFont val="Calibri"/>
        <family val="2"/>
      </rPr>
      <t>，</t>
    </r>
    <r>
      <rPr>
        <sz val="12"/>
        <color rgb="FF000000"/>
        <rFont val="微软雅黑"/>
        <family val="2"/>
        <charset val="134"/>
      </rPr>
      <t>积累人气获得积分，</t>
    </r>
    <r>
      <rPr>
        <sz val="12"/>
        <color rgb="FF000000"/>
        <rFont val="Calibri"/>
        <family val="2"/>
      </rPr>
      <t>结算和领奖期的提升不计入冲榜。</t>
    </r>
  </si>
  <si>
    <r>
      <t>2）宴会积分</t>
    </r>
    <r>
      <rPr>
        <sz val="12"/>
        <color rgb="FF000000"/>
        <rFont val="Calibri"/>
        <family val="2"/>
      </rPr>
      <t>涨幅=</t>
    </r>
    <r>
      <rPr>
        <sz val="12"/>
        <color rgb="FF000000"/>
        <rFont val="微软雅黑"/>
        <family val="2"/>
        <charset val="134"/>
      </rPr>
      <t>本次冲榜期间内老板获得的宴会积分总和。</t>
    </r>
  </si>
  <si>
    <r>
      <t>5、</t>
    </r>
    <r>
      <rPr>
        <sz val="12"/>
        <color rgb="FF000000"/>
        <rFont val="Calibri"/>
        <family val="2"/>
      </rPr>
      <t>子嗣冲榜</t>
    </r>
  </si>
  <si>
    <r>
      <t>1）</t>
    </r>
    <r>
      <rPr>
        <sz val="12"/>
        <color rgb="FF000000"/>
        <rFont val="Calibri"/>
        <family val="2"/>
      </rPr>
      <t>子嗣冲榜期间，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可在冲榜时间内培养和联姻子嗣提升总赚速参与冲榜，结算和领奖期的提升不计入冲榜。</t>
    </r>
  </si>
  <si>
    <r>
      <t>2）</t>
    </r>
    <r>
      <rPr>
        <sz val="12"/>
        <color rgb="FF000000"/>
        <rFont val="Calibri"/>
        <family val="2"/>
      </rPr>
      <t>子嗣赚速涨幅</t>
    </r>
    <r>
      <rPr>
        <strike/>
        <sz val="12"/>
        <color rgb="FF000000"/>
        <rFont val="Calibri"/>
        <family val="2"/>
      </rPr>
      <t>=</t>
    </r>
    <r>
      <rPr>
        <sz val="12"/>
        <color rgb="FF000000"/>
        <rFont val="微软雅黑"/>
        <family val="2"/>
        <charset val="134"/>
      </rPr>
      <t>本次冲榜期间内老板提升的子嗣赚速总和。</t>
    </r>
  </si>
  <si>
    <r>
      <t>6、</t>
    </r>
    <r>
      <rPr>
        <sz val="12"/>
        <color rgb="FF000000"/>
        <rFont val="Calibri"/>
        <family val="2"/>
      </rPr>
      <t>亲密冲榜</t>
    </r>
  </si>
  <si>
    <r>
      <t>1）</t>
    </r>
    <r>
      <rPr>
        <sz val="12"/>
        <color rgb="FF000000"/>
        <rFont val="Calibri"/>
        <family val="2"/>
      </rPr>
      <t>亲密冲榜期间，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使用对应道具</t>
    </r>
    <r>
      <rPr>
        <sz val="12"/>
        <color rgb="FF000000"/>
        <rFont val="Calibri"/>
        <family val="2"/>
      </rPr>
      <t>赏赐</t>
    </r>
    <r>
      <rPr>
        <sz val="12"/>
        <color rgb="FF000000"/>
        <rFont val="微软雅黑"/>
        <family val="2"/>
        <charset val="134"/>
      </rPr>
      <t>美人</t>
    </r>
    <r>
      <rPr>
        <sz val="12"/>
        <color rgb="FF000000"/>
        <rFont val="Calibri"/>
        <family val="2"/>
      </rPr>
      <t>提升</t>
    </r>
    <r>
      <rPr>
        <sz val="12"/>
        <color rgb="FF000000"/>
        <rFont val="微软雅黑"/>
        <family val="2"/>
        <charset val="134"/>
      </rPr>
      <t>美人</t>
    </r>
    <r>
      <rPr>
        <sz val="12"/>
        <color rgb="FF000000"/>
        <rFont val="Calibri"/>
        <family val="2"/>
      </rPr>
      <t>亲密度参与冲榜，结算和领奖期的提升不计入冲榜。</t>
    </r>
  </si>
  <si>
    <r>
      <t>2）</t>
    </r>
    <r>
      <rPr>
        <sz val="12"/>
        <color rgb="FF000000"/>
        <rFont val="Calibri"/>
        <family val="2"/>
      </rPr>
      <t>亲密涨幅为</t>
    </r>
    <r>
      <rPr>
        <sz val="12"/>
        <color rgb="FF000000"/>
        <rFont val="微软雅黑"/>
        <family val="2"/>
        <charset val="134"/>
      </rPr>
      <t>本次冲榜期间内老板提升的美人亲密度的总和。</t>
    </r>
  </si>
  <si>
    <t>7、商会经验冲榜</t>
  </si>
  <si>
    <r>
      <t>1）</t>
    </r>
    <r>
      <rPr>
        <sz val="12"/>
        <color rgb="FF000000"/>
        <rFont val="Calibri"/>
        <family val="2"/>
      </rPr>
      <t>商会经验期间，</t>
    </r>
    <r>
      <rPr>
        <sz val="12"/>
        <color rgb="FF000000"/>
        <rFont val="微软雅黑"/>
        <family val="2"/>
        <charset val="134"/>
      </rPr>
      <t>加入</t>
    </r>
    <r>
      <rPr>
        <sz val="12"/>
        <color rgb="FF000000"/>
        <rFont val="Calibri"/>
        <family val="2"/>
      </rPr>
      <t>商会的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可在冲榜时间内增加商会经验参与冲榜，结算和领奖期的提升不计入冲榜。</t>
    </r>
  </si>
  <si>
    <r>
      <t>2）</t>
    </r>
    <r>
      <rPr>
        <sz val="12"/>
        <color rgb="FF000000"/>
        <rFont val="Calibri"/>
        <family val="2"/>
      </rPr>
      <t>商会经验涨幅为活动期间内商会的总经验涨幅。</t>
    </r>
  </si>
  <si>
    <r>
      <t>3）</t>
    </r>
    <r>
      <rPr>
        <sz val="12"/>
        <color rgb="FF000000"/>
        <rFont val="Calibri"/>
        <family val="2"/>
      </rPr>
      <t>涨幅与商会中的所有成员绑定，当成员退出或更换商会时，商会的涨幅数据也随之变化。</t>
    </r>
  </si>
  <si>
    <r>
      <t>8、</t>
    </r>
    <r>
      <rPr>
        <sz val="12"/>
        <color rgb="FF000000"/>
        <rFont val="Calibri"/>
        <family val="2"/>
      </rPr>
      <t>商战冲榜</t>
    </r>
  </si>
  <si>
    <r>
      <t>1）</t>
    </r>
    <r>
      <rPr>
        <sz val="12"/>
        <color rgb="FF000000"/>
        <rFont val="Calibri"/>
        <family val="2"/>
      </rPr>
      <t>商战积分冲榜期间，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可在冲榜时间内参与商战获得商战积分参与冲榜，结算和领奖期的积分获得不计入冲榜。</t>
    </r>
  </si>
  <si>
    <r>
      <t>2）</t>
    </r>
    <r>
      <rPr>
        <sz val="12"/>
        <color rgb="FF000000"/>
        <rFont val="Calibri"/>
        <family val="2"/>
      </rPr>
      <t>积分涨幅为活动期间获得的总商战积分数。</t>
    </r>
  </si>
  <si>
    <r>
      <t>9、佣兵</t>
    </r>
    <r>
      <rPr>
        <sz val="12"/>
        <color rgb="FF000000"/>
        <rFont val="Calibri"/>
        <family val="2"/>
      </rPr>
      <t>冲榜</t>
    </r>
  </si>
  <si>
    <r>
      <t>1）佣兵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可在冲榜时间内提升</t>
    </r>
    <r>
      <rPr>
        <sz val="12"/>
        <color rgb="FF000000"/>
        <rFont val="微软雅黑"/>
        <family val="2"/>
        <charset val="134"/>
      </rPr>
      <t>佣兵赚速</t>
    </r>
    <r>
      <rPr>
        <sz val="12"/>
        <color rgb="FF000000"/>
        <rFont val="Calibri"/>
        <family val="2"/>
      </rPr>
      <t>参与冲榜，结算和领奖期的提升不计入冲榜。</t>
    </r>
  </si>
  <si>
    <r>
      <t>2）佣兵赚速</t>
    </r>
    <r>
      <rPr>
        <sz val="12"/>
        <color rgb="FF000000"/>
        <rFont val="Calibri"/>
        <family val="2"/>
      </rPr>
      <t>涨幅=当前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总</t>
    </r>
    <r>
      <rPr>
        <strike/>
        <sz val="12"/>
        <color rgb="FF000000"/>
        <rFont val="微软雅黑"/>
        <family val="2"/>
        <charset val="134"/>
      </rPr>
      <t>赚</t>
    </r>
    <r>
      <rPr>
        <sz val="12"/>
        <color rgb="FF000000"/>
        <rFont val="微软雅黑"/>
        <family val="2"/>
        <charset val="134"/>
      </rPr>
      <t>速</t>
    </r>
    <r>
      <rPr>
        <sz val="12"/>
        <color rgb="FF000000"/>
        <rFont val="Calibri"/>
        <family val="2"/>
      </rPr>
      <t>-</t>
    </r>
    <r>
      <rPr>
        <sz val="12"/>
        <color rgb="FF000000"/>
        <rFont val="微软雅黑"/>
        <family val="2"/>
        <charset val="134"/>
      </rPr>
      <t>本次冲榜活动</t>
    </r>
    <r>
      <rPr>
        <sz val="12"/>
        <color rgb="FF000000"/>
        <rFont val="Calibri"/>
        <family val="2"/>
      </rPr>
      <t>前历史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最高总赚速</t>
    </r>
  </si>
  <si>
    <t>接收丹药</t>
    <phoneticPr fontId="4" type="noConversion"/>
  </si>
  <si>
    <t>叛徒</t>
    <phoneticPr fontId="4" type="noConversion"/>
  </si>
  <si>
    <t>将计就计</t>
    <phoneticPr fontId="4" type="noConversion"/>
  </si>
  <si>
    <t>痛打一顿</t>
    <phoneticPr fontId="4" type="noConversion"/>
  </si>
  <si>
    <t>20声望</t>
    <phoneticPr fontId="4" type="noConversion"/>
  </si>
  <si>
    <t>卖花女</t>
    <phoneticPr fontId="4" type="noConversion"/>
  </si>
  <si>
    <t>买花</t>
    <phoneticPr fontId="4" type="noConversion"/>
  </si>
  <si>
    <t>梳子</t>
    <phoneticPr fontId="4" type="noConversion"/>
  </si>
  <si>
    <t>10本书</t>
    <phoneticPr fontId="4" type="noConversion"/>
  </si>
  <si>
    <t>斗兽场</t>
    <phoneticPr fontId="4" type="noConversion"/>
  </si>
  <si>
    <t>乌龟</t>
    <phoneticPr fontId="4" type="noConversion"/>
  </si>
  <si>
    <t>兔子</t>
    <phoneticPr fontId="4" type="noConversion"/>
  </si>
  <si>
    <t>10个元宝</t>
    <phoneticPr fontId="4" type="noConversion"/>
  </si>
  <si>
    <t>姑娘躲雨</t>
    <phoneticPr fontId="4" type="noConversion"/>
  </si>
  <si>
    <t>送伞，自己淋雨</t>
    <phoneticPr fontId="4" type="noConversion"/>
  </si>
  <si>
    <t>外套送给她</t>
    <phoneticPr fontId="4" type="noConversion"/>
  </si>
  <si>
    <t>谢绝好意，1声望</t>
    <phoneticPr fontId="4" type="noConversion"/>
  </si>
  <si>
    <t>哄挚友</t>
    <phoneticPr fontId="4" type="noConversion"/>
  </si>
  <si>
    <t>鸡毛掸子</t>
    <phoneticPr fontId="4" type="noConversion"/>
  </si>
  <si>
    <t>精致的木梳</t>
    <phoneticPr fontId="4" type="noConversion"/>
  </si>
  <si>
    <t>许愿石</t>
    <phoneticPr fontId="4" type="noConversion"/>
  </si>
  <si>
    <t>验尸</t>
    <phoneticPr fontId="4" type="noConversion"/>
  </si>
  <si>
    <t>xx白</t>
    <phoneticPr fontId="4" type="noConversion"/>
  </si>
  <si>
    <t>五声望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</si>
</sst>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_);[Red]\(0.0\)"/>
  </numFmts>
  <fonts count="19">
    <font>
      <sz val="11"/>
      <color theme="1"/>
      <name val="宋体"/>
      <family val="2"/>
      <charset val="134"/>
      <scheme val="minor"/>
    </font>
    <font>
      <b/>
      <sz val="15"/>
      <color theme="3"/>
      <name val="宋体"/>
      <family val="2"/>
      <charset val="134"/>
      <scheme val="minor"/>
    </font>
    <font>
      <sz val="11"/>
      <color rgb="FF3F3F76"/>
      <name val="宋体"/>
      <family val="2"/>
      <charset val="134"/>
      <scheme val="minor"/>
    </font>
    <font>
      <b/>
      <sz val="11"/>
      <color rgb="FF3F3F3F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9"/>
      <color indexed="81"/>
      <name val="宋体"/>
      <family val="3"/>
      <charset val="134"/>
    </font>
    <font>
      <b/>
      <sz val="14"/>
      <color theme="1"/>
      <name val="宋体"/>
      <family val="3"/>
      <charset val="134"/>
      <scheme val="minor"/>
    </font>
    <font>
      <b/>
      <sz val="14"/>
      <color theme="9" tint="0.79998168889431442"/>
      <name val="宋体"/>
      <family val="3"/>
      <charset val="134"/>
      <scheme val="minor"/>
    </font>
    <font>
      <b/>
      <sz val="14"/>
      <color theme="6" tint="0.79998168889431442"/>
      <name val="宋体"/>
      <family val="3"/>
      <charset val="134"/>
      <scheme val="minor"/>
    </font>
    <font>
      <b/>
      <sz val="9"/>
      <color indexed="81"/>
      <name val="宋体"/>
      <family val="3"/>
      <charset val="134"/>
    </font>
    <font>
      <sz val="11"/>
      <color rgb="FF00000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1"/>
      <color rgb="FF000000"/>
      <name val="宋体"/>
      <family val="3"/>
      <charset val="134"/>
      <scheme val="minor"/>
    </font>
    <font>
      <sz val="18"/>
      <color rgb="FF666666"/>
      <name val="PingFang SC"/>
      <family val="2"/>
    </font>
    <font>
      <sz val="9"/>
      <color rgb="FF002447"/>
      <name val="Microsoft JhengHei"/>
      <family val="2"/>
      <charset val="136"/>
    </font>
    <font>
      <sz val="12"/>
      <color rgb="FF000000"/>
      <name val="Calibri"/>
      <family val="2"/>
    </font>
    <font>
      <sz val="12"/>
      <color rgb="FF000000"/>
      <name val="微软雅黑"/>
      <family val="2"/>
      <charset val="134"/>
    </font>
    <font>
      <strike/>
      <sz val="12"/>
      <color rgb="FF000000"/>
      <name val="Calibri"/>
      <family val="2"/>
    </font>
    <font>
      <strike/>
      <sz val="12"/>
      <color rgb="FF000000"/>
      <name val="微软雅黑"/>
      <family val="2"/>
      <charset val="134"/>
    </font>
  </fonts>
  <fills count="8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00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rgb="FF3F3F3F"/>
      </right>
      <top style="thin">
        <color rgb="FF3F3F3F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4">
    <xf numFmtId="0" fontId="0" fillId="0" borderId="0">
      <alignment vertical="center"/>
    </xf>
    <xf numFmtId="0" fontId="1" fillId="0" borderId="1" applyNumberFormat="0" applyFill="0" applyAlignment="0" applyProtection="0">
      <alignment vertical="center"/>
    </xf>
    <xf numFmtId="0" fontId="2" fillId="2" borderId="2" applyNumberFormat="0" applyAlignment="0" applyProtection="0">
      <alignment vertical="center"/>
    </xf>
    <xf numFmtId="0" fontId="3" fillId="3" borderId="3" applyNumberFormat="0" applyAlignment="0" applyProtection="0">
      <alignment vertical="center"/>
    </xf>
  </cellStyleXfs>
  <cellXfs count="30">
    <xf numFmtId="0" fontId="0" fillId="0" borderId="0" xfId="0">
      <alignment vertical="center"/>
    </xf>
    <xf numFmtId="0" fontId="1" fillId="0" borderId="1" xfId="1" applyAlignment="1">
      <alignment horizontal="center" vertical="center"/>
    </xf>
    <xf numFmtId="0" fontId="2" fillId="2" borderId="2" xfId="2">
      <alignment vertical="center"/>
    </xf>
    <xf numFmtId="0" fontId="2" fillId="2" borderId="5" xfId="2" applyBorder="1">
      <alignment vertical="center"/>
    </xf>
    <xf numFmtId="0" fontId="3" fillId="3" borderId="6" xfId="3" applyBorder="1">
      <alignment vertical="center"/>
    </xf>
    <xf numFmtId="0" fontId="3" fillId="3" borderId="7" xfId="3" applyBorder="1">
      <alignment vertical="center"/>
    </xf>
    <xf numFmtId="0" fontId="0" fillId="0" borderId="4" xfId="0" applyBorder="1">
      <alignment vertical="center"/>
    </xf>
    <xf numFmtId="0" fontId="2" fillId="2" borderId="4" xfId="2" applyBorder="1">
      <alignment vertical="center"/>
    </xf>
    <xf numFmtId="0" fontId="3" fillId="3" borderId="4" xfId="3" applyBorder="1">
      <alignment vertical="center"/>
    </xf>
    <xf numFmtId="0" fontId="2" fillId="2" borderId="8" xfId="2" applyBorder="1">
      <alignment vertical="center"/>
    </xf>
    <xf numFmtId="0" fontId="6" fillId="0" borderId="0" xfId="0" applyFont="1">
      <alignment vertical="center"/>
    </xf>
    <xf numFmtId="0" fontId="7" fillId="5" borderId="0" xfId="0" applyFont="1" applyFill="1">
      <alignment vertical="center"/>
    </xf>
    <xf numFmtId="0" fontId="8" fillId="6" borderId="0" xfId="0" applyFont="1" applyFill="1">
      <alignment vertical="center"/>
    </xf>
    <xf numFmtId="0" fontId="8" fillId="4" borderId="0" xfId="0" applyFont="1" applyFill="1">
      <alignment vertical="center"/>
    </xf>
    <xf numFmtId="0" fontId="8" fillId="4" borderId="4" xfId="0" applyFont="1" applyFill="1" applyBorder="1">
      <alignment vertical="center"/>
    </xf>
    <xf numFmtId="0" fontId="7" fillId="5" borderId="4" xfId="0" applyFont="1" applyFill="1" applyBorder="1">
      <alignment vertical="center"/>
    </xf>
    <xf numFmtId="0" fontId="8" fillId="6" borderId="4" xfId="0" applyFont="1" applyFill="1" applyBorder="1">
      <alignment vertical="center"/>
    </xf>
    <xf numFmtId="176" fontId="0" fillId="0" borderId="0" xfId="0" applyNumberFormat="1">
      <alignment vertical="center"/>
    </xf>
    <xf numFmtId="0" fontId="0" fillId="0" borderId="0" xfId="0" applyAlignment="1">
      <alignment vertical="center" wrapText="1"/>
    </xf>
    <xf numFmtId="10" fontId="0" fillId="0" borderId="0" xfId="0" applyNumberFormat="1">
      <alignment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11" fillId="7" borderId="0" xfId="0" applyFont="1" applyFill="1">
      <alignment vertical="center"/>
    </xf>
    <xf numFmtId="0" fontId="0" fillId="7" borderId="0" xfId="0" applyFill="1">
      <alignment vertical="center"/>
    </xf>
    <xf numFmtId="0" fontId="12" fillId="7" borderId="0" xfId="0" applyFont="1" applyFill="1">
      <alignment vertical="center"/>
    </xf>
    <xf numFmtId="0" fontId="0" fillId="6" borderId="0" xfId="0" applyFill="1">
      <alignment vertical="center"/>
    </xf>
    <xf numFmtId="0" fontId="13" fillId="0" borderId="0" xfId="0" applyFont="1" applyAlignment="1">
      <alignment horizontal="justify" vertical="center" wrapText="1"/>
    </xf>
    <xf numFmtId="0" fontId="15" fillId="0" borderId="0" xfId="0" applyFont="1" applyAlignment="1">
      <alignment vertical="center" wrapText="1"/>
    </xf>
    <xf numFmtId="0" fontId="16" fillId="0" borderId="0" xfId="0" applyFont="1" applyAlignment="1">
      <alignment vertical="center" wrapText="1"/>
    </xf>
    <xf numFmtId="0" fontId="14" fillId="0" borderId="0" xfId="0" applyFont="1" applyAlignment="1">
      <alignment vertical="center" wrapText="1"/>
    </xf>
  </cellXfs>
  <cellStyles count="4">
    <cellStyle name="标题 1" xfId="1" builtinId="16"/>
    <cellStyle name="常规" xfId="0" builtinId="0"/>
    <cellStyle name="输出" xfId="3" builtinId="21"/>
    <cellStyle name="输入" xfId="2" builtinId="20"/>
  </cellStyles>
  <dxfs count="2">
    <dxf>
      <fill>
        <patternFill>
          <bgColor theme="7" tint="-0.24994659260841701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6" Type="http://schemas.openxmlformats.org/officeDocument/2006/relationships/styles" Target="style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theme" Target="theme/theme1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商铺价值更新!$F$19</c:f>
              <c:strCache>
                <c:ptCount val="1"/>
                <c:pt idx="0">
                  <c:v>内涵值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6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round/>
              </a:ln>
              <a:effectLst/>
            </c:spPr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商铺价值更新!$A$20:$A$58</c15:sqref>
                  </c15:fullRef>
                </c:ext>
              </c:extLst>
              <c:f>商铺价值更新!$A$20:$A$30</c:f>
              <c:strCache>
                <c:ptCount val="11"/>
                <c:pt idx="0">
                  <c:v>妙音坊</c:v>
                </c:pt>
                <c:pt idx="1">
                  <c:v>酒坊</c:v>
                </c:pt>
                <c:pt idx="2">
                  <c:v>长乐坊</c:v>
                </c:pt>
                <c:pt idx="3">
                  <c:v>驿站</c:v>
                </c:pt>
                <c:pt idx="4">
                  <c:v>酒肆</c:v>
                </c:pt>
                <c:pt idx="5">
                  <c:v>药铺</c:v>
                </c:pt>
                <c:pt idx="6">
                  <c:v>当铺</c:v>
                </c:pt>
                <c:pt idx="7">
                  <c:v>说书摊</c:v>
                </c:pt>
                <c:pt idx="8">
                  <c:v>香料铺</c:v>
                </c:pt>
                <c:pt idx="9">
                  <c:v>医馆</c:v>
                </c:pt>
                <c:pt idx="10">
                  <c:v>客栈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商铺价值更新!$F$20:$F$58</c15:sqref>
                  </c15:fullRef>
                </c:ext>
              </c:extLst>
              <c:f>商铺价值更新!$F$20:$F$30</c:f>
              <c:numCache>
                <c:formatCode>General</c:formatCode>
                <c:ptCount val="11"/>
                <c:pt idx="0">
                  <c:v>17652.8</c:v>
                </c:pt>
                <c:pt idx="1">
                  <c:v>16805.399999999998</c:v>
                </c:pt>
                <c:pt idx="2">
                  <c:v>12654.6</c:v>
                </c:pt>
                <c:pt idx="3">
                  <c:v>13072.000000000002</c:v>
                </c:pt>
                <c:pt idx="4">
                  <c:v>11016.599999999999</c:v>
                </c:pt>
                <c:pt idx="5">
                  <c:v>9475.7999999999993</c:v>
                </c:pt>
                <c:pt idx="6">
                  <c:v>9110.1999999999989</c:v>
                </c:pt>
                <c:pt idx="7">
                  <c:v>7924.7999999999993</c:v>
                </c:pt>
                <c:pt idx="8">
                  <c:v>8642.7999999999993</c:v>
                </c:pt>
                <c:pt idx="9">
                  <c:v>8416.7999999999993</c:v>
                </c:pt>
                <c:pt idx="10">
                  <c:v>7894.4000000000005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CE-4913-83C0-6101B6EA80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4462351"/>
        <c:axId val="1454463599"/>
      </c:lineChart>
      <c:catAx>
        <c:axId val="14544623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4463599"/>
        <c:crosses val="autoZero"/>
        <c:auto val="1"/>
        <c:lblAlgn val="ctr"/>
        <c:lblOffset val="100"/>
        <c:noMultiLvlLbl val="0"/>
      </c:catAx>
      <c:valAx>
        <c:axId val="145446359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44623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第</a:t>
            </a:r>
            <a:r>
              <a:rPr lang="en-US" altLang="zh-CN"/>
              <a:t>310</a:t>
            </a:r>
            <a:r>
              <a:rPr lang="zh-CN" altLang="en-US"/>
              <a:t>局游戏的损耗走势图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3B-4803-B8B8-9329FB3460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049872"/>
        <c:axId val="1452048624"/>
      </c:lineChart>
      <c:catAx>
        <c:axId val="145204987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48624"/>
        <c:crosses val="autoZero"/>
        <c:auto val="1"/>
        <c:lblAlgn val="ctr"/>
        <c:lblOffset val="100"/>
        <c:noMultiLvlLbl val="0"/>
      </c:catAx>
      <c:valAx>
        <c:axId val="1452048624"/>
        <c:scaling>
          <c:orientation val="minMax"/>
          <c:min val="7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49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损耗（蓝）费用（橙色）走势图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C4A-41D2-BFED-F7162B857D86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C4A-41D2-BFED-F7162B857D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836752"/>
        <c:axId val="1452835088"/>
      </c:lineChart>
      <c:catAx>
        <c:axId val="145283675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835088"/>
        <c:crosses val="autoZero"/>
        <c:auto val="1"/>
        <c:lblAlgn val="ctr"/>
        <c:lblOffset val="100"/>
        <c:noMultiLvlLbl val="0"/>
      </c:catAx>
      <c:valAx>
        <c:axId val="1452835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836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cked"/>
        <c:varyColors val="0"/>
        <c:ser>
          <c:idx val="1"/>
          <c:order val="1"/>
          <c:tx>
            <c:strRef>
              <c:f>损耗分析!$B$31</c:f>
              <c:strCache>
                <c:ptCount val="1"/>
                <c:pt idx="0">
                  <c:v>费用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C3C-4A72-B5CE-B7E3C16EA32F}"/>
            </c:ext>
          </c:extLst>
        </c:ser>
        <c:ser>
          <c:idx val="2"/>
          <c:order val="2"/>
          <c:tx>
            <c:strRef>
              <c:f>损耗分析!$C$31</c:f>
              <c:strCache>
                <c:ptCount val="1"/>
                <c:pt idx="0">
                  <c:v>损耗费用比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损耗分析!$C$32:$C$70</c:f>
              <c:numCache>
                <c:formatCode>General</c:formatCode>
                <c:ptCount val="39"/>
                <c:pt idx="0">
                  <c:v>16.688625384277557</c:v>
                </c:pt>
                <c:pt idx="1">
                  <c:v>17.051828584249495</c:v>
                </c:pt>
                <c:pt idx="2">
                  <c:v>17.668655346489217</c:v>
                </c:pt>
                <c:pt idx="3">
                  <c:v>18.083607327383749</c:v>
                </c:pt>
                <c:pt idx="4">
                  <c:v>18.522973298051479</c:v>
                </c:pt>
                <c:pt idx="5">
                  <c:v>19.235511713933416</c:v>
                </c:pt>
                <c:pt idx="6">
                  <c:v>19.741837509491269</c:v>
                </c:pt>
                <c:pt idx="7">
                  <c:v>32.618409294012508</c:v>
                </c:pt>
                <c:pt idx="8">
                  <c:v>22.762227007074745</c:v>
                </c:pt>
                <c:pt idx="9">
                  <c:v>17.454037700721436</c:v>
                </c:pt>
                <c:pt idx="10">
                  <c:v>14.134275618374559</c:v>
                </c:pt>
                <c:pt idx="11">
                  <c:v>11.8607516943931</c:v>
                </c:pt>
                <c:pt idx="12">
                  <c:v>10.336255397095382</c:v>
                </c:pt>
                <c:pt idx="13">
                  <c:v>9.061048816400497</c:v>
                </c:pt>
                <c:pt idx="14">
                  <c:v>7.7142857142857144</c:v>
                </c:pt>
                <c:pt idx="15">
                  <c:v>16.077170418006432</c:v>
                </c:pt>
                <c:pt idx="16">
                  <c:v>13.901426250225674</c:v>
                </c:pt>
                <c:pt idx="17">
                  <c:v>12.104283054003725</c:v>
                </c:pt>
                <c:pt idx="18">
                  <c:v>10.70605773139992</c:v>
                </c:pt>
                <c:pt idx="19">
                  <c:v>9.709901702229681</c:v>
                </c:pt>
                <c:pt idx="20">
                  <c:v>8.7822641105280077</c:v>
                </c:pt>
                <c:pt idx="21">
                  <c:v>8.0115830115830118</c:v>
                </c:pt>
                <c:pt idx="22">
                  <c:v>7.4496056091148111</c:v>
                </c:pt>
                <c:pt idx="23">
                  <c:v>14.928193499622072</c:v>
                </c:pt>
                <c:pt idx="24">
                  <c:v>12.183978068839476</c:v>
                </c:pt>
                <c:pt idx="25">
                  <c:v>10.277883517320136</c:v>
                </c:pt>
                <c:pt idx="26">
                  <c:v>8.877341128071885</c:v>
                </c:pt>
                <c:pt idx="27">
                  <c:v>7.9021636876763868</c:v>
                </c:pt>
                <c:pt idx="28">
                  <c:v>7.0422535211267601</c:v>
                </c:pt>
                <c:pt idx="29">
                  <c:v>6.4159292035398225</c:v>
                </c:pt>
                <c:pt idx="30">
                  <c:v>5.8278145695364243</c:v>
                </c:pt>
                <c:pt idx="31">
                  <c:v>11.710939731505285</c:v>
                </c:pt>
                <c:pt idx="32">
                  <c:v>9.8586530466801285</c:v>
                </c:pt>
                <c:pt idx="33">
                  <c:v>8.5011638498127713</c:v>
                </c:pt>
                <c:pt idx="34">
                  <c:v>7.5571177504393665</c:v>
                </c:pt>
                <c:pt idx="35">
                  <c:v>6.7233384853168472</c:v>
                </c:pt>
                <c:pt idx="36">
                  <c:v>6.1168384879725082</c:v>
                </c:pt>
                <c:pt idx="37">
                  <c:v>5.5555555555555554</c:v>
                </c:pt>
                <c:pt idx="38">
                  <c:v>5.1367950865438301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C3C-4A72-B5CE-B7E3C16EA3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25954944"/>
        <c:axId val="1525955360"/>
      </c:lineChart>
      <c:lineChart>
        <c:grouping val="stacked"/>
        <c:varyColors val="0"/>
        <c:ser>
          <c:idx val="0"/>
          <c:order val="0"/>
          <c:tx>
            <c:strRef>
              <c:f>损耗分析!$A$31</c:f>
              <c:strCache>
                <c:ptCount val="1"/>
                <c:pt idx="0">
                  <c:v>损耗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C3C-4A72-B5CE-B7E3C16EA3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2032864"/>
        <c:axId val="1182038688"/>
      </c:lineChart>
      <c:catAx>
        <c:axId val="15259549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25955360"/>
        <c:crosses val="autoZero"/>
        <c:auto val="1"/>
        <c:lblAlgn val="ctr"/>
        <c:lblOffset val="100"/>
        <c:noMultiLvlLbl val="0"/>
      </c:catAx>
      <c:valAx>
        <c:axId val="1525955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25954944"/>
        <c:crosses val="autoZero"/>
        <c:crossBetween val="between"/>
      </c:valAx>
      <c:valAx>
        <c:axId val="1182038688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82032864"/>
        <c:crosses val="max"/>
        <c:crossBetween val="between"/>
      </c:valAx>
      <c:catAx>
        <c:axId val="1182032864"/>
        <c:scaling>
          <c:orientation val="minMax"/>
        </c:scaling>
        <c:delete val="1"/>
        <c:axPos val="b"/>
        <c:majorTickMark val="out"/>
        <c:minorTickMark val="none"/>
        <c:tickLblPos val="nextTo"/>
        <c:crossAx val="11820386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损耗</a:t>
            </a:r>
            <a:r>
              <a:rPr lang="en-US" altLang="zh-CN"/>
              <a:t>/</a:t>
            </a:r>
            <a:r>
              <a:rPr lang="zh-CN" altLang="en-US"/>
              <a:t>费用 走势图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损耗分析!$C$32:$C$70</c:f>
              <c:numCache>
                <c:formatCode>General</c:formatCode>
                <c:ptCount val="39"/>
                <c:pt idx="0">
                  <c:v>16.688625384277557</c:v>
                </c:pt>
                <c:pt idx="1">
                  <c:v>17.051828584249495</c:v>
                </c:pt>
                <c:pt idx="2">
                  <c:v>17.668655346489217</c:v>
                </c:pt>
                <c:pt idx="3">
                  <c:v>18.083607327383749</c:v>
                </c:pt>
                <c:pt idx="4">
                  <c:v>18.522973298051479</c:v>
                </c:pt>
                <c:pt idx="5">
                  <c:v>19.235511713933416</c:v>
                </c:pt>
                <c:pt idx="6">
                  <c:v>19.741837509491269</c:v>
                </c:pt>
                <c:pt idx="7">
                  <c:v>32.618409294012508</c:v>
                </c:pt>
                <c:pt idx="8">
                  <c:v>22.762227007074745</c:v>
                </c:pt>
                <c:pt idx="9">
                  <c:v>17.454037700721436</c:v>
                </c:pt>
                <c:pt idx="10">
                  <c:v>14.134275618374559</c:v>
                </c:pt>
                <c:pt idx="11">
                  <c:v>11.8607516943931</c:v>
                </c:pt>
                <c:pt idx="12">
                  <c:v>10.336255397095382</c:v>
                </c:pt>
                <c:pt idx="13">
                  <c:v>9.061048816400497</c:v>
                </c:pt>
                <c:pt idx="14">
                  <c:v>7.7142857142857144</c:v>
                </c:pt>
                <c:pt idx="15">
                  <c:v>16.077170418006432</c:v>
                </c:pt>
                <c:pt idx="16">
                  <c:v>13.901426250225674</c:v>
                </c:pt>
                <c:pt idx="17">
                  <c:v>12.104283054003725</c:v>
                </c:pt>
                <c:pt idx="18">
                  <c:v>10.70605773139992</c:v>
                </c:pt>
                <c:pt idx="19">
                  <c:v>9.709901702229681</c:v>
                </c:pt>
                <c:pt idx="20">
                  <c:v>8.7822641105280077</c:v>
                </c:pt>
                <c:pt idx="21">
                  <c:v>8.0115830115830118</c:v>
                </c:pt>
                <c:pt idx="22">
                  <c:v>7.4496056091148111</c:v>
                </c:pt>
                <c:pt idx="23">
                  <c:v>14.928193499622072</c:v>
                </c:pt>
                <c:pt idx="24">
                  <c:v>12.183978068839476</c:v>
                </c:pt>
                <c:pt idx="25">
                  <c:v>10.277883517320136</c:v>
                </c:pt>
                <c:pt idx="26">
                  <c:v>8.877341128071885</c:v>
                </c:pt>
                <c:pt idx="27">
                  <c:v>7.9021636876763868</c:v>
                </c:pt>
                <c:pt idx="28">
                  <c:v>7.0422535211267601</c:v>
                </c:pt>
                <c:pt idx="29">
                  <c:v>6.4159292035398225</c:v>
                </c:pt>
                <c:pt idx="30">
                  <c:v>5.8278145695364243</c:v>
                </c:pt>
                <c:pt idx="31">
                  <c:v>11.710939731505285</c:v>
                </c:pt>
                <c:pt idx="32">
                  <c:v>9.8586530466801285</c:v>
                </c:pt>
                <c:pt idx="33">
                  <c:v>8.5011638498127713</c:v>
                </c:pt>
                <c:pt idx="34">
                  <c:v>7.5571177504393665</c:v>
                </c:pt>
                <c:pt idx="35">
                  <c:v>6.7233384853168472</c:v>
                </c:pt>
                <c:pt idx="36">
                  <c:v>6.1168384879725082</c:v>
                </c:pt>
                <c:pt idx="37">
                  <c:v>5.5555555555555554</c:v>
                </c:pt>
                <c:pt idx="38">
                  <c:v>5.1367950865438301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F7-4278-9552-EBC162331D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2037392"/>
        <c:axId val="1452050704"/>
      </c:lineChart>
      <c:catAx>
        <c:axId val="1452037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50704"/>
        <c:crosses val="autoZero"/>
        <c:auto val="1"/>
        <c:lblAlgn val="ctr"/>
        <c:lblOffset val="100"/>
        <c:noMultiLvlLbl val="0"/>
      </c:catAx>
      <c:valAx>
        <c:axId val="1452050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373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zh-CN" sz="1400" b="0" i="0" baseline="0">
                <a:effectLst/>
              </a:rPr>
              <a:t>第</a:t>
            </a:r>
            <a:r>
              <a:rPr lang="en-US" altLang="zh-CN" sz="1400" b="0" i="0" baseline="0">
                <a:effectLst/>
              </a:rPr>
              <a:t>310</a:t>
            </a:r>
            <a:r>
              <a:rPr lang="zh-CN" altLang="zh-CN" sz="1400" b="0" i="0" baseline="0">
                <a:effectLst/>
              </a:rPr>
              <a:t>局游戏的</a:t>
            </a:r>
            <a:r>
              <a:rPr lang="zh-CN" altLang="en-US" sz="1400" b="0" i="0" baseline="0">
                <a:effectLst/>
              </a:rPr>
              <a:t>费用走势图</a:t>
            </a:r>
            <a:endParaRPr lang="zh-CN" altLang="zh-CN" sz="14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61-405D-9895-36914C3731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34955936"/>
        <c:axId val="1634960096"/>
      </c:lineChart>
      <c:catAx>
        <c:axId val="1634955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634960096"/>
        <c:crosses val="autoZero"/>
        <c:auto val="1"/>
        <c:lblAlgn val="ctr"/>
        <c:lblOffset val="100"/>
        <c:noMultiLvlLbl val="0"/>
      </c:catAx>
      <c:valAx>
        <c:axId val="1634960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6349559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求和项</a:t>
            </a:r>
            <a:r>
              <a:rPr lang="en-US" altLang="zh-CN"/>
              <a:t>:</a:t>
            </a:r>
            <a:r>
              <a:rPr lang="zh-CN" altLang="en-US"/>
              <a:t>内涵值与商铺种类的图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汇总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5"/>
              <c:pt idx="0">
                <c:v>工匠</c:v>
              </c:pt>
              <c:pt idx="1">
                <c:v>农民</c:v>
              </c:pt>
              <c:pt idx="2">
                <c:v>商人</c:v>
              </c:pt>
              <c:pt idx="3">
                <c:v>士人</c:v>
              </c:pt>
              <c:pt idx="4">
                <c:v>侠客</c:v>
              </c:pt>
            </c:strLit>
          </c:cat>
          <c:val>
            <c:numLit>
              <c:formatCode>General</c:formatCode>
              <c:ptCount val="5"/>
              <c:pt idx="0">
                <c:v>11635.8</c:v>
              </c:pt>
              <c:pt idx="1">
                <c:v>10595.7</c:v>
              </c:pt>
              <c:pt idx="2">
                <c:v>11962.3</c:v>
              </c:pt>
              <c:pt idx="3">
                <c:v>7890.2</c:v>
              </c:pt>
              <c:pt idx="4">
                <c:v>5198.4000000000005</c:v>
              </c:pt>
            </c:numLit>
          </c:val>
          <c:extLst>
            <c:ext xmlns:c16="http://schemas.microsoft.com/office/drawing/2014/chart" uri="{C3380CC4-5D6E-409C-BE32-E72D297353CC}">
              <c16:uniqueId val="{00000000-992C-431F-923F-7976F5E979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1572559"/>
        <c:axId val="111570063"/>
      </c:barChart>
      <c:catAx>
        <c:axId val="1115725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570063"/>
        <c:crosses val="autoZero"/>
        <c:auto val="1"/>
        <c:lblAlgn val="ctr"/>
        <c:lblOffset val="100"/>
        <c:noMultiLvlLbl val="0"/>
      </c:catAx>
      <c:valAx>
        <c:axId val="11157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5725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ofPieChart>
        <c:ofPieType val="bar"/>
        <c:varyColors val="1"/>
        <c:ser>
          <c:idx val="0"/>
          <c:order val="0"/>
          <c:tx>
            <c:strRef>
              <c:f>更新3!$F$19</c:f>
              <c:strCache>
                <c:ptCount val="1"/>
                <c:pt idx="0">
                  <c:v>内涵值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63A-4C2C-A164-AFC5474DCD2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63A-4C2C-A164-AFC5474DCD2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D63A-4C2C-A164-AFC5474DCD2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D63A-4C2C-A164-AFC5474DCD22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D63A-4C2C-A164-AFC5474DCD22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D63A-4C2C-A164-AFC5474DCD22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D63A-4C2C-A164-AFC5474DCD22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D63A-4C2C-A164-AFC5474DCD22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D63A-4C2C-A164-AFC5474DCD22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D63A-4C2C-A164-AFC5474DCD2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更新3!$B$20:$B$28</c:f>
              <c:strCache>
                <c:ptCount val="9"/>
                <c:pt idx="0">
                  <c:v>商人</c:v>
                </c:pt>
                <c:pt idx="1">
                  <c:v>工匠</c:v>
                </c:pt>
                <c:pt idx="2">
                  <c:v>农民</c:v>
                </c:pt>
                <c:pt idx="3">
                  <c:v>士人</c:v>
                </c:pt>
                <c:pt idx="4">
                  <c:v>侠客</c:v>
                </c:pt>
                <c:pt idx="5">
                  <c:v>工匠</c:v>
                </c:pt>
                <c:pt idx="6">
                  <c:v>商人</c:v>
                </c:pt>
                <c:pt idx="7">
                  <c:v>农民</c:v>
                </c:pt>
                <c:pt idx="8">
                  <c:v>士人</c:v>
                </c:pt>
              </c:strCache>
            </c:strRef>
          </c:cat>
          <c:val>
            <c:numRef>
              <c:f>更新3!$F$20:$F$28</c:f>
              <c:numCache>
                <c:formatCode>General</c:formatCode>
                <c:ptCount val="9"/>
                <c:pt idx="0">
                  <c:v>9651.2000000000007</c:v>
                </c:pt>
                <c:pt idx="1">
                  <c:v>8753.1</c:v>
                </c:pt>
                <c:pt idx="2">
                  <c:v>6973.8</c:v>
                </c:pt>
                <c:pt idx="3">
                  <c:v>5667.2000000000007</c:v>
                </c:pt>
                <c:pt idx="4">
                  <c:v>5475</c:v>
                </c:pt>
                <c:pt idx="5">
                  <c:v>4570.8999999999996</c:v>
                </c:pt>
                <c:pt idx="6">
                  <c:v>4857.5999999999995</c:v>
                </c:pt>
                <c:pt idx="7">
                  <c:v>5388.4</c:v>
                </c:pt>
                <c:pt idx="8">
                  <c:v>2822.4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2F-4CFF-9E5B-167E1F0523A2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gapWidth val="100"/>
        <c:secondPieSize val="75"/>
        <c:ser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更新4!$F$19</c:f>
              <c:strCache>
                <c:ptCount val="1"/>
                <c:pt idx="0">
                  <c:v>内涵值</c:v>
                </c:pt>
              </c:strCache>
            </c:strRef>
          </c:tx>
          <c:spPr>
            <a:solidFill>
              <a:schemeClr val="lt1"/>
            </a:solidFill>
            <a:ln w="19050">
              <a:solidFill>
                <a:schemeClr val="accent1"/>
              </a:solidFill>
            </a:ln>
            <a:effectLst/>
          </c:spPr>
          <c:dPt>
            <c:idx val="0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7B2-4BCB-B364-ECC747CC625A}"/>
              </c:ext>
            </c:extLst>
          </c:dPt>
          <c:dPt>
            <c:idx val="1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7B2-4BCB-B364-ECC747CC625A}"/>
              </c:ext>
            </c:extLst>
          </c:dPt>
          <c:dPt>
            <c:idx val="2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7B2-4BCB-B364-ECC747CC625A}"/>
              </c:ext>
            </c:extLst>
          </c:dPt>
          <c:dPt>
            <c:idx val="3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B7B2-4BCB-B364-ECC747CC625A}"/>
              </c:ext>
            </c:extLst>
          </c:dPt>
          <c:dPt>
            <c:idx val="4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B7B2-4BCB-B364-ECC747CC625A}"/>
              </c:ext>
            </c:extLst>
          </c:dPt>
          <c:dPt>
            <c:idx val="5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B7B2-4BCB-B364-ECC747CC625A}"/>
              </c:ext>
            </c:extLst>
          </c:dPt>
          <c:dPt>
            <c:idx val="6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B7B2-4BCB-B364-ECC747CC625A}"/>
              </c:ext>
            </c:extLst>
          </c:dPt>
          <c:dPt>
            <c:idx val="7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B7B2-4BCB-B364-ECC747CC625A}"/>
              </c:ext>
            </c:extLst>
          </c:dPt>
          <c:dPt>
            <c:idx val="8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B7B2-4BCB-B364-ECC747CC625A}"/>
              </c:ext>
            </c:extLst>
          </c:dPt>
          <c:dPt>
            <c:idx val="9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B7B2-4BCB-B364-ECC747CC625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accent1">
                      <a:lumMod val="60000"/>
                      <a:lumOff val="4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更新4!$B$20:$B$29</c:f>
              <c:strCache>
                <c:ptCount val="10"/>
                <c:pt idx="0">
                  <c:v>侠客</c:v>
                </c:pt>
                <c:pt idx="1">
                  <c:v>商人</c:v>
                </c:pt>
                <c:pt idx="2">
                  <c:v>工匠</c:v>
                </c:pt>
                <c:pt idx="3">
                  <c:v>农民</c:v>
                </c:pt>
                <c:pt idx="4">
                  <c:v>士人</c:v>
                </c:pt>
                <c:pt idx="5">
                  <c:v>侠客</c:v>
                </c:pt>
                <c:pt idx="6">
                  <c:v>工匠</c:v>
                </c:pt>
                <c:pt idx="7">
                  <c:v>商人</c:v>
                </c:pt>
                <c:pt idx="8">
                  <c:v>农民</c:v>
                </c:pt>
                <c:pt idx="9">
                  <c:v>士人</c:v>
                </c:pt>
              </c:strCache>
            </c:strRef>
          </c:cat>
          <c:val>
            <c:numRef>
              <c:f>更新4!$F$20:$F$29</c:f>
              <c:numCache>
                <c:formatCode>General</c:formatCode>
                <c:ptCount val="10"/>
                <c:pt idx="0">
                  <c:v>12985</c:v>
                </c:pt>
                <c:pt idx="1">
                  <c:v>14985.5</c:v>
                </c:pt>
                <c:pt idx="2">
                  <c:v>11665.5</c:v>
                </c:pt>
                <c:pt idx="3">
                  <c:v>9504</c:v>
                </c:pt>
                <c:pt idx="4">
                  <c:v>7742.5</c:v>
                </c:pt>
                <c:pt idx="5">
                  <c:v>7552.5</c:v>
                </c:pt>
                <c:pt idx="6">
                  <c:v>6138</c:v>
                </c:pt>
                <c:pt idx="7">
                  <c:v>7056.5</c:v>
                </c:pt>
                <c:pt idx="8">
                  <c:v>6556</c:v>
                </c:pt>
                <c:pt idx="9">
                  <c:v>5512.5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95-441C-951B-96C28A3A4016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>
      <cx:tx>
        <cx:txData>
          <cx:v>内涵值在属性中的分布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内涵值在属性中的分布</a:t>
          </a:r>
        </a:p>
      </cx:txPr>
    </cx:title>
    <cx:plotArea>
      <cx:plotAreaRegion>
        <cx:series layoutId="clusteredColumn" uniqueId="{157A41E7-D17E-4313-B61C-4688E5A6BBBC}">
          <cx:tx>
            <cx:txData>
              <cx:f>_xlchart.v1.1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CDC1A39C-BE1A-41F4-BAB8-4C267A22AA07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_xlchart.v1.5</cx:f>
      </cx:numDim>
    </cx:data>
  </cx:chartData>
  <cx:chart>
    <cx:title pos="t" align="ctr" overlay="0">
      <cx:tx>
        <cx:txData>
          <cx:v>内涵值的分布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内涵值的分布</a:t>
          </a:r>
        </a:p>
      </cx:txPr>
    </cx:title>
    <cx:plotArea>
      <cx:plotAreaRegion>
        <cx:series layoutId="boxWhisker" uniqueId="{9B7D5F3A-F0F3-413B-B13D-5D167E2ECA3D}">
          <cx:tx>
            <cx:txData>
              <cx:f>_xlchart.v1.4</cx:f>
              <cx:v>内涵值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val">
        <cx:f>_xlchart.v1.8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zh-CN" altLang="en-US" sz="1600" b="1" i="0" u="none" strike="noStrike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Calibri" panose="020F0502020204030204"/>
                <a:ea typeface="等线" panose="02010600030101010101" pitchFamily="2" charset="-122"/>
              </a:rPr>
              <a:t>内涵值对属性分布</a:t>
            </a:r>
            <a:endParaRPr lang="en-US" altLang="zh-CN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  <a:ea typeface="等线" panose="02010600030101010101" pitchFamily="2" charset="-122"/>
            </a:endParaRPr>
          </a:p>
        </cx:rich>
      </cx:tx>
    </cx:title>
    <cx:plotArea>
      <cx:plotAreaRegion>
        <cx:series layoutId="clusteredColumn" uniqueId="{E9869682-313A-472A-8D20-9133AE1D3E6A}">
          <cx:tx>
            <cx:txData>
              <cx:f>_xlchart.v1.7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04514FBC-55CA-4F94-AF66-E965A76C2C4E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_xlchart.v1.9</cx:f>
      </cx:strDim>
      <cx:numDim type="val">
        <cx:f>_xlchart.v1.11</cx:f>
      </cx:numDim>
    </cx:data>
  </cx:chartData>
  <cx:chart>
    <cx:title pos="t" align="ctr" overlay="0">
      <cx:tx>
        <cx:txData>
          <cx:v>内涵值在属性中的分布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内涵值在属性中的分布</a:t>
          </a:r>
        </a:p>
      </cx:txPr>
    </cx:title>
    <cx:plotArea>
      <cx:plotAreaRegion>
        <cx:series layoutId="clusteredColumn" uniqueId="{157A41E7-D17E-4313-B61C-4688E5A6BBBC}">
          <cx:tx>
            <cx:txData>
              <cx:f>_xlchart.v1.10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CDC1A39C-BE1A-41F4-BAB8-4C267A22AA07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_xlchart.v1.12</cx:f>
      </cx:strDim>
      <cx:numDim type="val">
        <cx:f>_xlchart.v1.14</cx:f>
      </cx:numDim>
    </cx:data>
  </cx:chartData>
  <cx:chart>
    <cx:title pos="t" align="ctr" overlay="0">
      <cx:tx>
        <cx:txData>
          <cx:v>内涵值的分布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内涵值的分布</a:t>
          </a:r>
        </a:p>
      </cx:txPr>
    </cx:title>
    <cx:plotArea>
      <cx:plotAreaRegion>
        <cx:series layoutId="boxWhisker" uniqueId="{9B7D5F3A-F0F3-413B-B13D-5D167E2ECA3D}">
          <cx:tx>
            <cx:txData>
              <cx:f>_xlchart.v1.13</cx:f>
              <cx:v>内涵值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60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8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>
      <cs:styleClr val="0"/>
    </cs:lnRef>
    <cs:fillRef idx="0"/>
    <cs:effectRef idx="0"/>
    <cs:fontRef idx="minor">
      <cs:styleClr val="0"/>
    </cs:fontRef>
    <cs:defRPr sz="900" b="1" kern="1200"/>
  </cs:dataLabel>
  <cs:dataLabelCallout>
    <cs:lnRef idx="0">
      <cs:styleClr val="0"/>
    </cs:lnRef>
    <cs:fillRef idx="0"/>
    <cs:effectRef idx="0"/>
    <cs:fontRef idx="minor">
      <cs:styleClr val="0"/>
    </cs:fontRef>
    <cs:spPr>
      <a:solidFill>
        <a:schemeClr val="lt1"/>
      </a:solidFill>
      <a:ln>
        <a:solidFill>
          <a:schemeClr val="phClr"/>
        </a:solidFill>
      </a:ln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0"/>
    </cs:lnRef>
    <cs:fillRef idx="0"/>
    <cs:effectRef idx="0"/>
    <cs:fontRef idx="minor">
      <a:schemeClr val="dk1"/>
    </cs:fontRef>
    <cs:spPr>
      <a:solidFill>
        <a:schemeClr val="lt1"/>
      </a:solidFill>
      <a:ln w="19050"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microsoft.com/office/2014/relationships/chartEx" Target="../charts/chartEx5.xml"/><Relationship Id="rId1" Type="http://schemas.microsoft.com/office/2014/relationships/chartEx" Target="../charts/chartEx4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0.png"/><Relationship Id="rId3" Type="http://schemas.openxmlformats.org/officeDocument/2006/relationships/image" Target="../media/image3.png"/><Relationship Id="rId7" Type="http://schemas.microsoft.com/office/2007/relationships/hdphoto" Target="../media/hdphoto1.wdp"/><Relationship Id="rId12" Type="http://schemas.microsoft.com/office/2007/relationships/hdphoto" Target="../media/hdphoto3.wdp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9.png"/><Relationship Id="rId5" Type="http://schemas.openxmlformats.org/officeDocument/2006/relationships/image" Target="../media/image5.png"/><Relationship Id="rId15" Type="http://schemas.openxmlformats.org/officeDocument/2006/relationships/image" Target="../media/image11.png"/><Relationship Id="rId10" Type="http://schemas.microsoft.com/office/2007/relationships/hdphoto" Target="../media/hdphoto2.wdp"/><Relationship Id="rId4" Type="http://schemas.openxmlformats.org/officeDocument/2006/relationships/image" Target="../media/image4.png"/><Relationship Id="rId9" Type="http://schemas.openxmlformats.org/officeDocument/2006/relationships/image" Target="../media/image8.png"/><Relationship Id="rId14" Type="http://schemas.microsoft.com/office/2007/relationships/hdphoto" Target="../media/hdphoto4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179510</xdr:colOff>
      <xdr:row>29</xdr:row>
      <xdr:rowOff>60813</xdr:rowOff>
    </xdr:from>
    <xdr:to>
      <xdr:col>5</xdr:col>
      <xdr:colOff>666750</xdr:colOff>
      <xdr:row>44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图表 1">
              <a:extLst>
                <a:ext uri="{FF2B5EF4-FFF2-40B4-BE49-F238E27FC236}">
                  <a16:creationId xmlns:a16="http://schemas.microsoft.com/office/drawing/2014/main" id="{A9DD88F9-4659-4A74-BF27-18DD893540E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510" y="6166338"/>
              <a:ext cx="4582990" cy="27204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6</xdr:col>
      <xdr:colOff>57150</xdr:colOff>
      <xdr:row>29</xdr:row>
      <xdr:rowOff>209550</xdr:rowOff>
    </xdr:from>
    <xdr:to>
      <xdr:col>12</xdr:col>
      <xdr:colOff>57150</xdr:colOff>
      <xdr:row>45</xdr:row>
      <xdr:rowOff>47625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5B97485F-9E23-4A82-AE71-6361B18F528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38700" y="6315075"/>
              <a:ext cx="4314825" cy="2686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8</xdr:col>
      <xdr:colOff>476250</xdr:colOff>
      <xdr:row>16</xdr:row>
      <xdr:rowOff>57150</xdr:rowOff>
    </xdr:from>
    <xdr:to>
      <xdr:col>16</xdr:col>
      <xdr:colOff>19050</xdr:colOff>
      <xdr:row>29</xdr:row>
      <xdr:rowOff>123825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81F99BBD-7EEE-6D90-2FD9-B6E41E32C9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509587</xdr:colOff>
      <xdr:row>34</xdr:row>
      <xdr:rowOff>28575</xdr:rowOff>
    </xdr:from>
    <xdr:to>
      <xdr:col>14</xdr:col>
      <xdr:colOff>280987</xdr:colOff>
      <xdr:row>49</xdr:row>
      <xdr:rowOff>57150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B18CE11B-6E88-09DD-4ED1-506055FABA4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381000</xdr:colOff>
      <xdr:row>27</xdr:row>
      <xdr:rowOff>142875</xdr:rowOff>
    </xdr:from>
    <xdr:to>
      <xdr:col>22</xdr:col>
      <xdr:colOff>266700</xdr:colOff>
      <xdr:row>43</xdr:row>
      <xdr:rowOff>123825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BEFAA7DF-C913-79B8-5A95-5CEE0F78FA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485775</xdr:colOff>
      <xdr:row>44</xdr:row>
      <xdr:rowOff>171450</xdr:rowOff>
    </xdr:from>
    <xdr:to>
      <xdr:col>21</xdr:col>
      <xdr:colOff>257175</xdr:colOff>
      <xdr:row>60</xdr:row>
      <xdr:rowOff>19050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AB3013CC-CE93-C7FE-5103-36C05E5B79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400050</xdr:colOff>
      <xdr:row>50</xdr:row>
      <xdr:rowOff>47625</xdr:rowOff>
    </xdr:from>
    <xdr:to>
      <xdr:col>14</xdr:col>
      <xdr:colOff>171450</xdr:colOff>
      <xdr:row>65</xdr:row>
      <xdr:rowOff>76200</xdr:rowOff>
    </xdr:to>
    <xdr:graphicFrame macro="">
      <xdr:nvGraphicFramePr>
        <xdr:cNvPr id="6" name="图表 5">
          <a:extLst>
            <a:ext uri="{FF2B5EF4-FFF2-40B4-BE49-F238E27FC236}">
              <a16:creationId xmlns:a16="http://schemas.microsoft.com/office/drawing/2014/main" id="{B0307E38-7B9E-81AD-6399-F38C1A1643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514350</xdr:colOff>
      <xdr:row>18</xdr:row>
      <xdr:rowOff>47625</xdr:rowOff>
    </xdr:from>
    <xdr:to>
      <xdr:col>14</xdr:col>
      <xdr:colOff>285750</xdr:colOff>
      <xdr:row>33</xdr:row>
      <xdr:rowOff>76200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B1F1BEFE-0688-229C-D721-60EB9BA16E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200025</xdr:colOff>
      <xdr:row>28</xdr:row>
      <xdr:rowOff>171450</xdr:rowOff>
    </xdr:from>
    <xdr:to>
      <xdr:col>5</xdr:col>
      <xdr:colOff>676275</xdr:colOff>
      <xdr:row>44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8DF6CBDF-DE30-407B-8AD7-FC28DC45EA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271096</xdr:colOff>
      <xdr:row>29</xdr:row>
      <xdr:rowOff>75467</xdr:rowOff>
    </xdr:from>
    <xdr:to>
      <xdr:col>6</xdr:col>
      <xdr:colOff>43961</xdr:colOff>
      <xdr:row>44</xdr:row>
      <xdr:rowOff>71071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6E6B03BA-1733-AB7E-8F49-D15BF6D449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197827</xdr:colOff>
      <xdr:row>44</xdr:row>
      <xdr:rowOff>31506</xdr:rowOff>
    </xdr:from>
    <xdr:to>
      <xdr:col>5</xdr:col>
      <xdr:colOff>659423</xdr:colOff>
      <xdr:row>59</xdr:row>
      <xdr:rowOff>27110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图表 3">
              <a:extLst>
                <a:ext uri="{FF2B5EF4-FFF2-40B4-BE49-F238E27FC236}">
                  <a16:creationId xmlns:a16="http://schemas.microsoft.com/office/drawing/2014/main" id="{8573E7BE-93F0-CD09-D3B0-C3855F2998A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827" y="8623056"/>
              <a:ext cx="4557346" cy="256735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179510</xdr:colOff>
      <xdr:row>29</xdr:row>
      <xdr:rowOff>60813</xdr:rowOff>
    </xdr:from>
    <xdr:to>
      <xdr:col>5</xdr:col>
      <xdr:colOff>666750</xdr:colOff>
      <xdr:row>44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143A52AF-1F21-1803-2288-456FD976760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510" y="6166338"/>
              <a:ext cx="4582990" cy="26252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6</xdr:col>
      <xdr:colOff>0</xdr:colOff>
      <xdr:row>29</xdr:row>
      <xdr:rowOff>104775</xdr:rowOff>
    </xdr:from>
    <xdr:to>
      <xdr:col>12</xdr:col>
      <xdr:colOff>457200</xdr:colOff>
      <xdr:row>44</xdr:row>
      <xdr:rowOff>123825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图表 4">
              <a:extLst>
                <a:ext uri="{FF2B5EF4-FFF2-40B4-BE49-F238E27FC236}">
                  <a16:creationId xmlns:a16="http://schemas.microsoft.com/office/drawing/2014/main" id="{03B8D295-17B0-8E9B-DEDD-DB2041451A3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81550" y="6210300"/>
              <a:ext cx="5514975" cy="2600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0</xdr:col>
      <xdr:colOff>504825</xdr:colOff>
      <xdr:row>44</xdr:row>
      <xdr:rowOff>114300</xdr:rowOff>
    </xdr:from>
    <xdr:to>
      <xdr:col>6</xdr:col>
      <xdr:colOff>295275</xdr:colOff>
      <xdr:row>59</xdr:row>
      <xdr:rowOff>142875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37BA3961-15CD-DD67-02E6-8086B88271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619125</xdr:colOff>
      <xdr:row>30</xdr:row>
      <xdr:rowOff>133350</xdr:rowOff>
    </xdr:from>
    <xdr:to>
      <xdr:col>6</xdr:col>
      <xdr:colOff>123825</xdr:colOff>
      <xdr:row>41</xdr:row>
      <xdr:rowOff>171450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98CA0C9-3901-08C1-A82C-547ED02C1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8675" y="9696450"/>
          <a:ext cx="2933700" cy="2524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47625</xdr:colOff>
      <xdr:row>41</xdr:row>
      <xdr:rowOff>161925</xdr:rowOff>
    </xdr:from>
    <xdr:to>
      <xdr:col>9</xdr:col>
      <xdr:colOff>419100</xdr:colOff>
      <xdr:row>50</xdr:row>
      <xdr:rowOff>66675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32D684B-2411-DFAC-3628-A665325305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12239625"/>
          <a:ext cx="5172075" cy="2352675"/>
        </a:xfrm>
        <a:prstGeom prst="rect">
          <a:avLst/>
        </a:prstGeom>
        <a:noFill/>
        <a:effectLst>
          <a:outerShdw blurRad="50800" dist="50800" dir="5400000" algn="ctr" rotWithShape="0">
            <a:srgbClr val="000000"/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371475</xdr:colOff>
      <xdr:row>50</xdr:row>
      <xdr:rowOff>285750</xdr:rowOff>
    </xdr:from>
    <xdr:to>
      <xdr:col>10</xdr:col>
      <xdr:colOff>104775</xdr:colOff>
      <xdr:row>58</xdr:row>
      <xdr:rowOff>209550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CD6E9C6-9FAE-9044-D544-5C375284D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6825" y="14839950"/>
          <a:ext cx="5219700" cy="240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257175</xdr:colOff>
      <xdr:row>59</xdr:row>
      <xdr:rowOff>123825</xdr:rowOff>
    </xdr:from>
    <xdr:to>
      <xdr:col>9</xdr:col>
      <xdr:colOff>552450</xdr:colOff>
      <xdr:row>66</xdr:row>
      <xdr:rowOff>38100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A954B02-0EC5-1059-10EC-46662DA01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62525" y="17411700"/>
          <a:ext cx="5095875" cy="240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68</xdr:row>
      <xdr:rowOff>9525</xdr:rowOff>
    </xdr:from>
    <xdr:to>
      <xdr:col>9</xdr:col>
      <xdr:colOff>400050</xdr:colOff>
      <xdr:row>75</xdr:row>
      <xdr:rowOff>114300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D653295-0D1F-3461-0632-C8664D5CB7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0" y="20193000"/>
          <a:ext cx="5143500" cy="2390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647700</xdr:colOff>
      <xdr:row>49</xdr:row>
      <xdr:rowOff>0</xdr:rowOff>
    </xdr:from>
    <xdr:to>
      <xdr:col>20</xdr:col>
      <xdr:colOff>580519</xdr:colOff>
      <xdr:row>62</xdr:row>
      <xdr:rowOff>151893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8A517F9-6262-4124-DA12-3C265287F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colorTemperature colorTemp="112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582650" y="14373225"/>
          <a:ext cx="4047619" cy="4057143"/>
        </a:xfrm>
        <a:prstGeom prst="rect">
          <a:avLst/>
        </a:prstGeom>
        <a:effectLst>
          <a:glow rad="88900">
            <a:schemeClr val="accent1">
              <a:alpha val="48000"/>
            </a:schemeClr>
          </a:glow>
          <a:outerShdw blurRad="50800" dist="444500" dir="5400000" sx="80000" sy="80000" algn="ctr" rotWithShape="0">
            <a:srgbClr val="000000">
              <a:alpha val="50000"/>
            </a:srgbClr>
          </a:outerShdw>
          <a:reflection blurRad="254000" stA="88000" endPos="34000" dist="76200" dir="5400000" sy="-100000" algn="bl" rotWithShape="0"/>
          <a:softEdge rad="1270000"/>
        </a:effectLst>
        <a:scene3d>
          <a:camera prst="orthographicFront">
            <a:rot lat="0" lon="0" rev="0"/>
          </a:camera>
          <a:lightRig rig="threePt" dir="t"/>
        </a:scene3d>
      </xdr:spPr>
    </xdr:pic>
    <xdr:clientData/>
  </xdr:twoCellAnchor>
  <xdr:twoCellAnchor editAs="oneCell">
    <xdr:from>
      <xdr:col>10</xdr:col>
      <xdr:colOff>495299</xdr:colOff>
      <xdr:row>24</xdr:row>
      <xdr:rowOff>28573</xdr:rowOff>
    </xdr:from>
    <xdr:to>
      <xdr:col>24</xdr:col>
      <xdr:colOff>371474</xdr:colOff>
      <xdr:row>60</xdr:row>
      <xdr:rowOff>47625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49CC9D99-C501-FCF4-18E2-F979C02060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artisticCutout/>
                  </a14:imgEffect>
                  <a14:imgEffect>
                    <a14:colorTemperature colorTemp="8800"/>
                  </a14:imgEffect>
                  <a14:imgEffect>
                    <a14:saturation sat="57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flipH="1">
          <a:off x="10687049" y="8039098"/>
          <a:ext cx="9477375" cy="9496427"/>
        </a:xfrm>
        <a:prstGeom prst="rect">
          <a:avLst/>
        </a:prstGeom>
        <a:noFill/>
        <a:ln>
          <a:noFill/>
        </a:ln>
        <a:effectLst>
          <a:glow rad="1905000">
            <a:schemeClr val="accent1">
              <a:alpha val="54000"/>
            </a:schemeClr>
          </a:glow>
          <a:reflection stA="45000" endPos="44000" dist="50800" dir="5400000" sy="-100000" algn="bl" rotWithShape="0"/>
          <a:softEdge rad="177800"/>
        </a:effectLst>
      </xdr:spPr>
    </xdr:pic>
    <xdr:clientData/>
  </xdr:twoCellAnchor>
  <xdr:twoCellAnchor editAs="oneCell">
    <xdr:from>
      <xdr:col>12</xdr:col>
      <xdr:colOff>133350</xdr:colOff>
      <xdr:row>24</xdr:row>
      <xdr:rowOff>323850</xdr:rowOff>
    </xdr:from>
    <xdr:to>
      <xdr:col>25</xdr:col>
      <xdr:colOff>351283</xdr:colOff>
      <xdr:row>59</xdr:row>
      <xdr:rowOff>408432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1C0FAF5C-940B-5E92-2C33-533E6F59D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artisticGlass/>
                  </a14:imgEffect>
                  <a14:imgEffect>
                    <a14:colorTemperature colorTemp="59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696700" y="8334375"/>
          <a:ext cx="9133333" cy="9142857"/>
        </a:xfrm>
        <a:prstGeom prst="rect">
          <a:avLst/>
        </a:prstGeom>
      </xdr:spPr>
    </xdr:pic>
    <xdr:clientData/>
  </xdr:twoCellAnchor>
  <xdr:twoCellAnchor editAs="oneCell">
    <xdr:from>
      <xdr:col>34</xdr:col>
      <xdr:colOff>207818</xdr:colOff>
      <xdr:row>31</xdr:row>
      <xdr:rowOff>138545</xdr:rowOff>
    </xdr:from>
    <xdr:to>
      <xdr:col>49</xdr:col>
      <xdr:colOff>398318</xdr:colOff>
      <xdr:row>63</xdr:row>
      <xdr:rowOff>423675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CC950F19-FE96-06B3-2F87-36B0CDCB95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biLevel thresh="75000"/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artisticPhotocopy/>
                  </a14:imgEffect>
                  <a14:imgEffect>
                    <a14:colorTemperature colorTemp="4700"/>
                  </a14:imgEffect>
                  <a14:imgEffect>
                    <a14:saturation sat="33000"/>
                  </a14:imgEffect>
                </a14:imgLayer>
              </a14:imgProps>
            </a:ext>
          </a:extLst>
        </a:blip>
        <a:srcRect l="19692" t="25779" r="43486" b="32088"/>
        <a:stretch/>
      </xdr:blipFill>
      <xdr:spPr>
        <a:xfrm>
          <a:off x="27085636" y="9767454"/>
          <a:ext cx="10581409" cy="9065448"/>
        </a:xfrm>
        <a:prstGeom prst="rect">
          <a:avLst/>
        </a:prstGeom>
      </xdr:spPr>
    </xdr:pic>
    <xdr:clientData/>
  </xdr:twoCellAnchor>
  <xdr:twoCellAnchor editAs="oneCell">
    <xdr:from>
      <xdr:col>24</xdr:col>
      <xdr:colOff>225136</xdr:colOff>
      <xdr:row>19</xdr:row>
      <xdr:rowOff>0</xdr:rowOff>
    </xdr:from>
    <xdr:to>
      <xdr:col>34</xdr:col>
      <xdr:colOff>155006</xdr:colOff>
      <xdr:row>63</xdr:row>
      <xdr:rowOff>639249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F9F00E78-901D-8E65-2DDE-F84E10A19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artisticCutout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0175681" y="6858000"/>
          <a:ext cx="6857143" cy="12190476"/>
        </a:xfrm>
        <a:prstGeom prst="rect">
          <a:avLst/>
        </a:prstGeom>
      </xdr:spPr>
    </xdr:pic>
    <xdr:clientData/>
  </xdr:twoCellAnchor>
  <xdr:twoCellAnchor editAs="oneCell">
    <xdr:from>
      <xdr:col>14</xdr:col>
      <xdr:colOff>294409</xdr:colOff>
      <xdr:row>8</xdr:row>
      <xdr:rowOff>225136</xdr:rowOff>
    </xdr:from>
    <xdr:to>
      <xdr:col>24</xdr:col>
      <xdr:colOff>509994</xdr:colOff>
      <xdr:row>131</xdr:row>
      <xdr:rowOff>119361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95330EAC-8320-EFF9-6F49-94D5D768C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317682" y="3931227"/>
          <a:ext cx="7142857" cy="287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框架">
  <a:themeElements>
    <a:clrScheme name="框架">
      <a:dk1>
        <a:srgbClr val="000000"/>
      </a:dk1>
      <a:lt1>
        <a:srgbClr val="FFFFFF"/>
      </a:lt1>
      <a:dk2>
        <a:srgbClr val="545454"/>
      </a:dk2>
      <a:lt2>
        <a:srgbClr val="BFBFBF"/>
      </a:lt2>
      <a:accent1>
        <a:srgbClr val="40BAD2"/>
      </a:accent1>
      <a:accent2>
        <a:srgbClr val="FAB900"/>
      </a:accent2>
      <a:accent3>
        <a:srgbClr val="90BB23"/>
      </a:accent3>
      <a:accent4>
        <a:srgbClr val="EE7008"/>
      </a:accent4>
      <a:accent5>
        <a:srgbClr val="1AB39F"/>
      </a:accent5>
      <a:accent6>
        <a:srgbClr val="D5393D"/>
      </a:accent6>
      <a:hlink>
        <a:srgbClr val="90BB23"/>
      </a:hlink>
      <a:folHlink>
        <a:srgbClr val="EE7008"/>
      </a:folHlink>
    </a:clrScheme>
    <a:fontScheme name="Cambria-Calibri">
      <a:majorFont>
        <a:latin typeface="Cambria" panose="02040503050406030204"/>
        <a:ea typeface=""/>
        <a:cs typeface=""/>
        <a:font script="Jpan" typeface="ＭＳ Ｐゴシック"/>
        <a:font script="Hang" typeface="맑은 고딕"/>
        <a:font script="Hans" typeface="黑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inorFont>
    </a:fontScheme>
    <a:fmtScheme name="光面">
      <a:fillStyleLst>
        <a:solidFill>
          <a:schemeClr val="phClr"/>
        </a:solidFill>
        <a:gradFill rotWithShape="1">
          <a:gsLst>
            <a:gs pos="0">
              <a:schemeClr val="phClr">
                <a:tint val="62000"/>
                <a:satMod val="180000"/>
              </a:schemeClr>
            </a:gs>
            <a:gs pos="65000">
              <a:schemeClr val="phClr">
                <a:tint val="32000"/>
                <a:satMod val="250000"/>
              </a:schemeClr>
            </a:gs>
            <a:gs pos="100000">
              <a:schemeClr val="phClr">
                <a:tint val="23000"/>
                <a:satMod val="300000"/>
              </a:schemeClr>
            </a:gs>
          </a:gsLst>
          <a:lin ang="16200000" scaled="0"/>
        </a:gradFill>
        <a:gradFill rotWithShape="1">
          <a:gsLst>
            <a:gs pos="0">
              <a:schemeClr val="phClr">
                <a:shade val="15000"/>
                <a:satMod val="180000"/>
              </a:schemeClr>
            </a:gs>
            <a:gs pos="50000">
              <a:schemeClr val="phClr">
                <a:shade val="45000"/>
                <a:satMod val="170000"/>
              </a:schemeClr>
            </a:gs>
            <a:gs pos="70000">
              <a:schemeClr val="phClr">
                <a:tint val="99000"/>
                <a:shade val="65000"/>
                <a:satMod val="155000"/>
              </a:schemeClr>
            </a:gs>
            <a:gs pos="100000">
              <a:schemeClr val="phClr">
                <a:tint val="95500"/>
                <a:shade val="100000"/>
                <a:satMod val="155000"/>
              </a:schemeClr>
            </a:gs>
          </a:gsLst>
          <a:lin ang="16200000" scaled="0"/>
        </a:gradFill>
      </a:fillStyleLst>
      <a:lnStyleLst>
        <a:ln w="12700" cap="flat" cmpd="sng" algn="ctr">
          <a:solidFill>
            <a:schemeClr val="phClr">
              <a:tint val="95000"/>
              <a:shade val="95000"/>
              <a:satMod val="120000"/>
            </a:schemeClr>
          </a:solidFill>
          <a:prstDash val="solid"/>
        </a:ln>
        <a:ln w="55000" cap="flat" cmpd="thickThin" algn="ctr">
          <a:solidFill>
            <a:schemeClr val="phClr">
              <a:tint val="90000"/>
              <a:satMod val="130000"/>
            </a:schemeClr>
          </a:solidFill>
          <a:prstDash val="solid"/>
        </a:ln>
        <a:ln w="508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63500" dist="38100" dir="5400000" rotWithShape="0">
              <a:srgbClr val="000000">
                <a:alpha val="45000"/>
              </a:srgbClr>
            </a:outerShdw>
          </a:effectLst>
          <a:scene3d>
            <a:camera prst="orthographicFront">
              <a:rot lat="0" lon="0" rev="0"/>
            </a:camera>
            <a:lightRig rig="glow" dir="t">
              <a:rot lat="0" lon="0" rev="6360000"/>
            </a:lightRig>
          </a:scene3d>
          <a:sp3d contourW="1000" prstMaterial="flat">
            <a:bevelT w="95250" h="101600"/>
            <a:contourClr>
              <a:schemeClr val="phClr">
                <a:satMod val="30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hade val="98000"/>
                <a:satMod val="120000"/>
                <a:lumMod val="102000"/>
              </a:schemeClr>
            </a:gs>
            <a:gs pos="48000">
              <a:schemeClr val="phClr">
                <a:tint val="98000"/>
                <a:shade val="90000"/>
                <a:satMod val="110000"/>
                <a:lumMod val="103000"/>
              </a:schemeClr>
            </a:gs>
            <a:gs pos="100000">
              <a:schemeClr val="phClr">
                <a:tint val="98000"/>
                <a:shade val="80000"/>
                <a:satMod val="10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Frame" id="{F226E7A2-7162-461C-9490-D27D9DC04E43}" vid="{629A0216-3BBD-45C0-B63F-2683BEA18F60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4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5.xml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comments" Target="../comments8.xml"/><Relationship Id="rId1" Type="http://schemas.openxmlformats.org/officeDocument/2006/relationships/vmlDrawing" Target="../drawings/vmlDrawing8.v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.bin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BA46A0-7BA2-4638-8E0D-5CB282A74E16}">
  <sheetPr codeName="Sheet6"/>
  <dimension ref="A1:L51"/>
  <sheetViews>
    <sheetView workbookViewId="0">
      <selection activeCell="A19" sqref="A19:H30"/>
    </sheetView>
  </sheetViews>
  <sheetFormatPr defaultRowHeight="13.5"/>
  <cols>
    <col min="1" max="1" width="17.75" customWidth="1"/>
    <col min="9" max="9" width="11.625" customWidth="1"/>
  </cols>
  <sheetData>
    <row r="1" spans="1:12" ht="20.25" thickBot="1">
      <c r="A1" s="1" t="s">
        <v>26</v>
      </c>
      <c r="B1" s="1" t="s">
        <v>25</v>
      </c>
      <c r="C1" s="1" t="s">
        <v>1</v>
      </c>
      <c r="D1" s="1" t="s">
        <v>265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15</v>
      </c>
      <c r="L1" s="1" t="s">
        <v>14</v>
      </c>
    </row>
    <row r="2" spans="1:12" ht="14.25" thickTop="1">
      <c r="A2" s="7" t="s">
        <v>16</v>
      </c>
      <c r="B2" s="6" t="s">
        <v>19</v>
      </c>
      <c r="C2" s="6" t="s">
        <v>17</v>
      </c>
      <c r="D2" s="6" t="s">
        <v>21</v>
      </c>
      <c r="E2" s="6" t="s">
        <v>18</v>
      </c>
      <c r="F2" s="6" t="s">
        <v>20</v>
      </c>
      <c r="G2" s="6" t="s">
        <v>21</v>
      </c>
      <c r="H2" s="6" t="s">
        <v>19</v>
      </c>
      <c r="I2" s="6" t="s">
        <v>18</v>
      </c>
      <c r="J2" s="6" t="s">
        <v>17</v>
      </c>
      <c r="K2" s="6" t="s">
        <v>20</v>
      </c>
      <c r="L2" s="6" t="s">
        <v>21</v>
      </c>
    </row>
    <row r="3" spans="1:12">
      <c r="A3" s="7" t="s">
        <v>2</v>
      </c>
      <c r="B3" s="6">
        <v>27.2</v>
      </c>
      <c r="C3" s="6">
        <v>22.2</v>
      </c>
      <c r="D3" s="6">
        <v>32.200000000000003</v>
      </c>
      <c r="E3" s="6">
        <v>17.200000000000003</v>
      </c>
      <c r="F3" s="6">
        <v>12.2</v>
      </c>
      <c r="G3" s="6">
        <v>10.199999999999999</v>
      </c>
      <c r="H3" s="6">
        <v>8.1999999999999993</v>
      </c>
      <c r="I3" s="6">
        <v>5.1999999999999993</v>
      </c>
      <c r="J3" s="6">
        <v>6.1999999999999993</v>
      </c>
      <c r="K3" s="6">
        <v>4.1999999999999993</v>
      </c>
      <c r="L3" s="6">
        <v>3.2</v>
      </c>
    </row>
    <row r="4" spans="1:12">
      <c r="A4" s="7" t="s">
        <v>3</v>
      </c>
      <c r="B4" s="6">
        <v>46.9</v>
      </c>
      <c r="C4" s="6">
        <v>60.61</v>
      </c>
      <c r="D4" s="6">
        <v>37.17</v>
      </c>
      <c r="E4" s="6">
        <v>44</v>
      </c>
      <c r="F4" s="6">
        <v>44.79</v>
      </c>
      <c r="G4" s="6">
        <v>38.450000000000003</v>
      </c>
      <c r="H4" s="6">
        <v>43.16</v>
      </c>
      <c r="I4" s="6">
        <v>37.590000000000003</v>
      </c>
      <c r="J4" s="6">
        <v>51.61</v>
      </c>
      <c r="K4" s="6">
        <v>42.29</v>
      </c>
      <c r="L4" s="6">
        <v>37.51</v>
      </c>
    </row>
    <row r="5" spans="1:12">
      <c r="A5" s="7" t="s">
        <v>4</v>
      </c>
      <c r="B5" s="6">
        <v>649</v>
      </c>
      <c r="C5" s="6">
        <v>757</v>
      </c>
      <c r="D5" s="6">
        <v>393</v>
      </c>
      <c r="E5" s="6">
        <v>760</v>
      </c>
      <c r="F5" s="6">
        <v>903</v>
      </c>
      <c r="G5" s="6">
        <v>929</v>
      </c>
      <c r="H5" s="6">
        <v>1111</v>
      </c>
      <c r="I5" s="6">
        <v>1524</v>
      </c>
      <c r="J5" s="6">
        <v>1394</v>
      </c>
      <c r="K5" s="6">
        <v>2004</v>
      </c>
      <c r="L5" s="6">
        <v>2467</v>
      </c>
    </row>
    <row r="6" spans="1:12">
      <c r="A6" s="8" t="s">
        <v>5</v>
      </c>
      <c r="B6" s="6">
        <f t="shared" ref="B6" si="0">B5*B3</f>
        <v>17652.8</v>
      </c>
      <c r="C6" s="6">
        <f>C5*C3</f>
        <v>16805.399999999998</v>
      </c>
      <c r="D6" s="6">
        <f t="shared" ref="D6" si="1">D5*D3</f>
        <v>12654.6</v>
      </c>
      <c r="E6" s="6">
        <f t="shared" ref="E6:L6" si="2">E5*E3</f>
        <v>13072.000000000002</v>
      </c>
      <c r="F6" s="6">
        <f t="shared" si="2"/>
        <v>11016.599999999999</v>
      </c>
      <c r="G6" s="6">
        <f t="shared" si="2"/>
        <v>9475.7999999999993</v>
      </c>
      <c r="H6" s="6">
        <f t="shared" si="2"/>
        <v>9110.1999999999989</v>
      </c>
      <c r="I6" s="6">
        <f t="shared" si="2"/>
        <v>7924.7999999999993</v>
      </c>
      <c r="J6" s="6">
        <f t="shared" si="2"/>
        <v>8642.7999999999993</v>
      </c>
      <c r="K6" s="6">
        <f t="shared" si="2"/>
        <v>8416.7999999999993</v>
      </c>
      <c r="L6" s="6">
        <f t="shared" si="2"/>
        <v>7894.4000000000005</v>
      </c>
    </row>
    <row r="7" spans="1:12">
      <c r="A7" s="7" t="s">
        <v>7</v>
      </c>
      <c r="B7" s="6">
        <v>1672</v>
      </c>
      <c r="C7" s="6">
        <v>1377</v>
      </c>
      <c r="D7" s="6">
        <v>949</v>
      </c>
      <c r="E7" s="6">
        <v>564.5</v>
      </c>
      <c r="F7" s="6">
        <v>444.2</v>
      </c>
      <c r="G7" s="6">
        <v>189.5</v>
      </c>
      <c r="H7" s="6">
        <v>172.4</v>
      </c>
      <c r="I7" s="6">
        <v>94</v>
      </c>
      <c r="J7" s="6">
        <v>192.7</v>
      </c>
      <c r="K7" s="6">
        <v>116.6</v>
      </c>
      <c r="L7" s="6">
        <v>106.1</v>
      </c>
    </row>
    <row r="8" spans="1:12">
      <c r="A8" s="8" t="s">
        <v>6</v>
      </c>
      <c r="B8" s="6">
        <f t="shared" ref="B8" si="3">B3*B4/B7</f>
        <v>0.7629665071770334</v>
      </c>
      <c r="C8" s="6">
        <f>C3*C4/C7</f>
        <v>0.97715468409586048</v>
      </c>
      <c r="D8" s="6">
        <f t="shared" ref="D8" si="4">D3*D4/D7</f>
        <v>1.2611949420442574</v>
      </c>
      <c r="E8" s="6">
        <f t="shared" ref="E8:L8" si="5">E3*E4/E7</f>
        <v>1.3406554472984946</v>
      </c>
      <c r="F8" s="6">
        <f t="shared" si="5"/>
        <v>1.2301620891490319</v>
      </c>
      <c r="G8" s="6">
        <f t="shared" si="5"/>
        <v>2.0696042216358839</v>
      </c>
      <c r="H8" s="6">
        <f t="shared" si="5"/>
        <v>2.0528538283062638</v>
      </c>
      <c r="I8" s="6">
        <f t="shared" si="5"/>
        <v>2.0794468085106383</v>
      </c>
      <c r="J8" s="6">
        <f t="shared" si="5"/>
        <v>1.6605189413596264</v>
      </c>
      <c r="K8" s="6">
        <f t="shared" si="5"/>
        <v>1.5233104631217838</v>
      </c>
      <c r="L8" s="6">
        <f t="shared" si="5"/>
        <v>1.1313100848256363</v>
      </c>
    </row>
    <row r="10" spans="1:12">
      <c r="E10" s="6">
        <v>17.100000000000001</v>
      </c>
      <c r="F10" s="6">
        <v>12.1</v>
      </c>
      <c r="G10" s="6">
        <v>10.1</v>
      </c>
      <c r="H10" s="6">
        <v>8.1</v>
      </c>
      <c r="I10" s="6">
        <v>5.0999999999999996</v>
      </c>
      <c r="J10" s="6">
        <v>6.1</v>
      </c>
      <c r="K10" s="6">
        <v>4.0999999999999996</v>
      </c>
      <c r="L10" s="6">
        <v>3.1</v>
      </c>
    </row>
    <row r="11" spans="1:12">
      <c r="E11">
        <f>E10+0.1</f>
        <v>17.200000000000003</v>
      </c>
      <c r="F11">
        <f t="shared" ref="F11:L11" si="6">F10+0.1</f>
        <v>12.2</v>
      </c>
      <c r="G11">
        <f t="shared" si="6"/>
        <v>10.199999999999999</v>
      </c>
      <c r="H11">
        <f t="shared" si="6"/>
        <v>8.1999999999999993</v>
      </c>
      <c r="I11">
        <f t="shared" si="6"/>
        <v>5.1999999999999993</v>
      </c>
      <c r="J11">
        <f t="shared" si="6"/>
        <v>6.1999999999999993</v>
      </c>
      <c r="K11">
        <f t="shared" si="6"/>
        <v>4.1999999999999993</v>
      </c>
      <c r="L11">
        <f t="shared" si="6"/>
        <v>3.2</v>
      </c>
    </row>
    <row r="13" spans="1:12">
      <c r="A13" t="s">
        <v>22</v>
      </c>
    </row>
    <row r="14" spans="1:12">
      <c r="A14" t="s">
        <v>23</v>
      </c>
      <c r="D14" s="6"/>
    </row>
    <row r="16" spans="1:12">
      <c r="A16" t="s">
        <v>24</v>
      </c>
    </row>
    <row r="19" spans="1:10" ht="20.25" thickBot="1">
      <c r="A19" s="1" t="s">
        <v>26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10" ht="21" thickTop="1" thickBot="1">
      <c r="A20" s="1" t="s">
        <v>25</v>
      </c>
      <c r="B20" s="6" t="s">
        <v>19</v>
      </c>
      <c r="C20" s="6">
        <v>27.2</v>
      </c>
      <c r="D20" s="6">
        <v>46.9</v>
      </c>
      <c r="E20" s="6">
        <v>649</v>
      </c>
      <c r="F20" s="6">
        <f t="shared" ref="F20:F30" si="7">E20*C20</f>
        <v>17652.8</v>
      </c>
      <c r="G20" s="6">
        <v>1672</v>
      </c>
      <c r="H20" s="6">
        <f t="shared" ref="H20:H30" si="8">C20*D20/G20</f>
        <v>0.7629665071770334</v>
      </c>
      <c r="J20">
        <v>2</v>
      </c>
    </row>
    <row r="21" spans="1:10" ht="21" thickTop="1" thickBot="1">
      <c r="A21" s="1" t="s">
        <v>1</v>
      </c>
      <c r="B21" s="6" t="s">
        <v>17</v>
      </c>
      <c r="C21" s="6">
        <v>22.2</v>
      </c>
      <c r="D21" s="6">
        <v>60.61</v>
      </c>
      <c r="E21" s="6">
        <v>757</v>
      </c>
      <c r="F21" s="6">
        <f t="shared" si="7"/>
        <v>16805.399999999998</v>
      </c>
      <c r="G21" s="6">
        <v>1377</v>
      </c>
      <c r="H21" s="6">
        <f t="shared" si="8"/>
        <v>0.97715468409586048</v>
      </c>
      <c r="J21">
        <v>3</v>
      </c>
    </row>
    <row r="22" spans="1:10" ht="21" thickTop="1" thickBot="1">
      <c r="A22" s="1" t="s">
        <v>265</v>
      </c>
      <c r="B22" s="6" t="s">
        <v>21</v>
      </c>
      <c r="C22" s="6">
        <v>32.200000000000003</v>
      </c>
      <c r="D22" s="6">
        <v>37.17</v>
      </c>
      <c r="E22" s="6">
        <v>393</v>
      </c>
      <c r="F22" s="6">
        <f t="shared" si="7"/>
        <v>12654.6</v>
      </c>
      <c r="G22" s="6">
        <v>949</v>
      </c>
      <c r="H22" s="6">
        <f t="shared" si="8"/>
        <v>1.2611949420442574</v>
      </c>
      <c r="J22">
        <v>4</v>
      </c>
    </row>
    <row r="23" spans="1:10" ht="21" thickTop="1" thickBot="1">
      <c r="A23" s="1" t="s">
        <v>8</v>
      </c>
      <c r="B23" s="6" t="s">
        <v>18</v>
      </c>
      <c r="C23" s="6">
        <v>17.200000000000003</v>
      </c>
      <c r="D23" s="6">
        <v>44</v>
      </c>
      <c r="E23" s="6">
        <v>760</v>
      </c>
      <c r="F23" s="6">
        <f t="shared" si="7"/>
        <v>13072.000000000002</v>
      </c>
      <c r="G23" s="6">
        <v>564.5</v>
      </c>
      <c r="H23" s="6">
        <f t="shared" si="8"/>
        <v>1.3406554472984946</v>
      </c>
      <c r="J23">
        <v>5</v>
      </c>
    </row>
    <row r="24" spans="1:10" ht="21" thickTop="1" thickBot="1">
      <c r="A24" s="1" t="s">
        <v>9</v>
      </c>
      <c r="B24" s="6" t="s">
        <v>20</v>
      </c>
      <c r="C24" s="6">
        <v>12.2</v>
      </c>
      <c r="D24" s="6">
        <v>44.79</v>
      </c>
      <c r="E24" s="6">
        <v>903</v>
      </c>
      <c r="F24" s="6">
        <f t="shared" si="7"/>
        <v>11016.599999999999</v>
      </c>
      <c r="G24" s="6">
        <v>444.2</v>
      </c>
      <c r="H24" s="6">
        <f t="shared" si="8"/>
        <v>1.2301620891490319</v>
      </c>
      <c r="J24">
        <v>6</v>
      </c>
    </row>
    <row r="25" spans="1:10" ht="21" thickTop="1" thickBot="1">
      <c r="A25" s="1" t="s">
        <v>10</v>
      </c>
      <c r="B25" s="6" t="s">
        <v>21</v>
      </c>
      <c r="C25" s="6">
        <v>10.199999999999999</v>
      </c>
      <c r="D25" s="6">
        <v>38.450000000000003</v>
      </c>
      <c r="E25" s="6">
        <v>929</v>
      </c>
      <c r="F25" s="6">
        <f t="shared" si="7"/>
        <v>9475.7999999999993</v>
      </c>
      <c r="G25" s="6">
        <v>189.5</v>
      </c>
      <c r="H25" s="6">
        <f t="shared" si="8"/>
        <v>2.0696042216358839</v>
      </c>
      <c r="J25">
        <v>7</v>
      </c>
    </row>
    <row r="26" spans="1:10" ht="21" thickTop="1" thickBot="1">
      <c r="A26" s="1" t="s">
        <v>11</v>
      </c>
      <c r="B26" s="6" t="s">
        <v>19</v>
      </c>
      <c r="C26" s="6">
        <v>8.1999999999999993</v>
      </c>
      <c r="D26" s="6">
        <v>43.16</v>
      </c>
      <c r="E26" s="6">
        <v>1111</v>
      </c>
      <c r="F26" s="6">
        <f t="shared" si="7"/>
        <v>9110.1999999999989</v>
      </c>
      <c r="G26" s="6">
        <v>172.4</v>
      </c>
      <c r="H26" s="6">
        <f t="shared" si="8"/>
        <v>2.0528538283062638</v>
      </c>
      <c r="J26">
        <v>8</v>
      </c>
    </row>
    <row r="27" spans="1:10" ht="21" thickTop="1" thickBot="1">
      <c r="A27" s="1" t="s">
        <v>12</v>
      </c>
      <c r="B27" s="6" t="s">
        <v>18</v>
      </c>
      <c r="C27" s="6">
        <v>5.1999999999999993</v>
      </c>
      <c r="D27" s="6">
        <v>37.590000000000003</v>
      </c>
      <c r="E27" s="6">
        <v>1524</v>
      </c>
      <c r="F27" s="6">
        <f t="shared" si="7"/>
        <v>7924.7999999999993</v>
      </c>
      <c r="G27" s="6">
        <v>94</v>
      </c>
      <c r="H27" s="6">
        <f t="shared" si="8"/>
        <v>2.0794468085106383</v>
      </c>
      <c r="J27">
        <v>9</v>
      </c>
    </row>
    <row r="28" spans="1:10" ht="21" thickTop="1" thickBot="1">
      <c r="A28" s="1" t="s">
        <v>13</v>
      </c>
      <c r="B28" s="6" t="s">
        <v>17</v>
      </c>
      <c r="C28" s="6">
        <v>6.1999999999999993</v>
      </c>
      <c r="D28" s="6">
        <v>51.61</v>
      </c>
      <c r="E28" s="6">
        <v>1394</v>
      </c>
      <c r="F28" s="6">
        <f t="shared" si="7"/>
        <v>8642.7999999999993</v>
      </c>
      <c r="G28" s="6">
        <v>192.7</v>
      </c>
      <c r="H28" s="6">
        <f t="shared" si="8"/>
        <v>1.6605189413596264</v>
      </c>
      <c r="J28">
        <v>10</v>
      </c>
    </row>
    <row r="29" spans="1:10" ht="21" thickTop="1" thickBot="1">
      <c r="A29" s="1" t="s">
        <v>15</v>
      </c>
      <c r="B29" s="6" t="s">
        <v>20</v>
      </c>
      <c r="C29" s="6">
        <v>4.1999999999999993</v>
      </c>
      <c r="D29" s="6">
        <v>42.29</v>
      </c>
      <c r="E29" s="6">
        <v>2004</v>
      </c>
      <c r="F29" s="6">
        <f t="shared" si="7"/>
        <v>8416.7999999999993</v>
      </c>
      <c r="G29" s="6">
        <v>116.6</v>
      </c>
      <c r="H29" s="6">
        <f t="shared" si="8"/>
        <v>1.5233104631217838</v>
      </c>
      <c r="J29">
        <v>11</v>
      </c>
    </row>
    <row r="30" spans="1:10" ht="21" thickTop="1" thickBot="1">
      <c r="A30" s="1" t="s">
        <v>14</v>
      </c>
      <c r="B30" s="6" t="s">
        <v>21</v>
      </c>
      <c r="C30" s="6">
        <v>3.2</v>
      </c>
      <c r="D30" s="6">
        <v>37.51</v>
      </c>
      <c r="E30" s="6">
        <v>2467</v>
      </c>
      <c r="F30" s="6">
        <f t="shared" si="7"/>
        <v>7894.4000000000005</v>
      </c>
      <c r="G30" s="6">
        <v>106.1</v>
      </c>
      <c r="H30" s="6">
        <f t="shared" si="8"/>
        <v>1.1313100848256363</v>
      </c>
      <c r="J30">
        <v>12</v>
      </c>
    </row>
    <row r="31" spans="1:10" ht="14.25" thickTop="1">
      <c r="C31" s="6">
        <f t="shared" ref="C31:C51" ca="1" si="9">INDIRECT(ADDRESS(3,$J31))</f>
        <v>0</v>
      </c>
      <c r="J31">
        <v>13</v>
      </c>
    </row>
    <row r="32" spans="1:10">
      <c r="C32" s="6">
        <f t="shared" ca="1" si="9"/>
        <v>0</v>
      </c>
      <c r="J32">
        <v>14</v>
      </c>
    </row>
    <row r="33" spans="3:10">
      <c r="C33" s="6">
        <f t="shared" ca="1" si="9"/>
        <v>0</v>
      </c>
      <c r="J33">
        <v>15</v>
      </c>
    </row>
    <row r="34" spans="3:10">
      <c r="C34" s="6">
        <f t="shared" ca="1" si="9"/>
        <v>0</v>
      </c>
      <c r="J34">
        <v>16</v>
      </c>
    </row>
    <row r="35" spans="3:10">
      <c r="C35" s="6">
        <f t="shared" ca="1" si="9"/>
        <v>0</v>
      </c>
      <c r="J35">
        <v>17</v>
      </c>
    </row>
    <row r="36" spans="3:10">
      <c r="C36" s="6">
        <f t="shared" ca="1" si="9"/>
        <v>0</v>
      </c>
      <c r="J36">
        <v>18</v>
      </c>
    </row>
    <row r="37" spans="3:10">
      <c r="C37" s="6">
        <f t="shared" ca="1" si="9"/>
        <v>0</v>
      </c>
      <c r="J37">
        <v>19</v>
      </c>
    </row>
    <row r="38" spans="3:10">
      <c r="C38" t="e">
        <f t="shared" ca="1" si="9"/>
        <v>#VALUE!</v>
      </c>
    </row>
    <row r="39" spans="3:10">
      <c r="C39" t="e">
        <f t="shared" ca="1" si="9"/>
        <v>#VALUE!</v>
      </c>
    </row>
    <row r="40" spans="3:10">
      <c r="C40" t="e">
        <f t="shared" ca="1" si="9"/>
        <v>#VALUE!</v>
      </c>
    </row>
    <row r="41" spans="3:10">
      <c r="C41" t="e">
        <f t="shared" ca="1" si="9"/>
        <v>#VALUE!</v>
      </c>
    </row>
    <row r="42" spans="3:10">
      <c r="C42" t="e">
        <f t="shared" ca="1" si="9"/>
        <v>#VALUE!</v>
      </c>
    </row>
    <row r="43" spans="3:10">
      <c r="C43" t="e">
        <f t="shared" ca="1" si="9"/>
        <v>#VALUE!</v>
      </c>
    </row>
    <row r="44" spans="3:10">
      <c r="C44" t="e">
        <f t="shared" ca="1" si="9"/>
        <v>#VALUE!</v>
      </c>
    </row>
    <row r="45" spans="3:10">
      <c r="C45" t="e">
        <f t="shared" ca="1" si="9"/>
        <v>#VALUE!</v>
      </c>
    </row>
    <row r="46" spans="3:10">
      <c r="C46" t="e">
        <f t="shared" ca="1" si="9"/>
        <v>#VALUE!</v>
      </c>
    </row>
    <row r="47" spans="3:10">
      <c r="C47" t="e">
        <f t="shared" ca="1" si="9"/>
        <v>#VALUE!</v>
      </c>
    </row>
    <row r="48" spans="3:10">
      <c r="C48" t="e">
        <f t="shared" ca="1" si="9"/>
        <v>#VALUE!</v>
      </c>
    </row>
    <row r="49" spans="3:3">
      <c r="C49" t="e">
        <f t="shared" ca="1" si="9"/>
        <v>#VALUE!</v>
      </c>
    </row>
    <row r="50" spans="3:3">
      <c r="C50" t="e">
        <f t="shared" ca="1" si="9"/>
        <v>#VALUE!</v>
      </c>
    </row>
    <row r="51" spans="3:3">
      <c r="C51" t="e">
        <f t="shared" ca="1" si="9"/>
        <v>#VALUE!</v>
      </c>
    </row>
  </sheetData>
  <phoneticPr fontId="4" type="noConversion"/>
  <conditionalFormatting sqref="D6:D7 I7:L7 B6:C6 E6:L6">
    <cfRule type="colorScale" priority="1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L8">
    <cfRule type="colorScale" priority="30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2:G22 G27:G30 F20:F21 F23:F3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3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310A72-9704-48F4-9F11-4D4CB1215D78}">
  <sheetPr codeName="Sheet4"/>
  <dimension ref="A1:J29"/>
  <sheetViews>
    <sheetView workbookViewId="0"/>
  </sheetViews>
  <sheetFormatPr defaultRowHeight="13.5"/>
  <cols>
    <col min="1" max="1" width="17.75" customWidth="1"/>
  </cols>
  <sheetData>
    <row r="1" spans="1:10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  <c r="H1" s="1" t="s">
        <v>13</v>
      </c>
      <c r="I1" s="1" t="s">
        <v>15</v>
      </c>
      <c r="J1" s="1" t="s">
        <v>14</v>
      </c>
    </row>
    <row r="2" spans="1:10" ht="14.25" thickTop="1">
      <c r="A2" s="7" t="s">
        <v>16</v>
      </c>
      <c r="B2" s="6" t="s">
        <v>17</v>
      </c>
      <c r="C2" s="6" t="s">
        <v>18</v>
      </c>
      <c r="D2" s="6" t="s">
        <v>20</v>
      </c>
      <c r="E2" s="6" t="s">
        <v>21</v>
      </c>
      <c r="F2" s="6" t="s">
        <v>19</v>
      </c>
      <c r="G2" s="6" t="s">
        <v>18</v>
      </c>
      <c r="H2" s="6" t="s">
        <v>17</v>
      </c>
      <c r="I2" s="6" t="s">
        <v>20</v>
      </c>
      <c r="J2" s="6" t="s">
        <v>21</v>
      </c>
    </row>
    <row r="3" spans="1:10">
      <c r="A3" s="7" t="s">
        <v>2</v>
      </c>
      <c r="B3" s="6">
        <v>20.8</v>
      </c>
      <c r="C3" s="6">
        <v>16.3</v>
      </c>
      <c r="D3" s="6">
        <v>11.8</v>
      </c>
      <c r="E3" s="6">
        <v>8.8000000000000007</v>
      </c>
      <c r="F3" s="6">
        <v>7.3</v>
      </c>
      <c r="G3" s="6">
        <v>4.3</v>
      </c>
      <c r="H3" s="6">
        <v>4.8</v>
      </c>
      <c r="I3" s="6">
        <v>3.8</v>
      </c>
      <c r="J3" s="6">
        <v>1.8</v>
      </c>
    </row>
    <row r="4" spans="1:10">
      <c r="A4" s="7" t="s">
        <v>3</v>
      </c>
      <c r="B4" s="6">
        <v>46.52</v>
      </c>
      <c r="C4" s="6">
        <v>31.72</v>
      </c>
      <c r="D4" s="6">
        <v>29.93</v>
      </c>
      <c r="E4" s="6">
        <v>22.43</v>
      </c>
      <c r="F4" s="6">
        <v>29.28</v>
      </c>
      <c r="G4" s="6">
        <v>28.96</v>
      </c>
      <c r="H4" s="6">
        <v>38.54</v>
      </c>
      <c r="I4" s="6">
        <v>28.85</v>
      </c>
      <c r="J4" s="6">
        <v>25.43</v>
      </c>
    </row>
    <row r="5" spans="1:10">
      <c r="A5" s="7" t="s">
        <v>4</v>
      </c>
      <c r="B5" s="6">
        <v>464</v>
      </c>
      <c r="C5" s="6">
        <v>537</v>
      </c>
      <c r="D5" s="6">
        <v>591</v>
      </c>
      <c r="E5" s="6">
        <v>644</v>
      </c>
      <c r="F5" s="6">
        <v>750</v>
      </c>
      <c r="G5" s="6">
        <v>1063</v>
      </c>
      <c r="H5" s="6">
        <v>1012</v>
      </c>
      <c r="I5" s="6">
        <v>1418</v>
      </c>
      <c r="J5" s="6">
        <v>1568</v>
      </c>
    </row>
    <row r="6" spans="1:10">
      <c r="A6" s="8" t="s">
        <v>5</v>
      </c>
      <c r="B6" s="6">
        <f t="shared" ref="B6:J6" si="0">B5*B3</f>
        <v>9651.2000000000007</v>
      </c>
      <c r="C6" s="6">
        <f t="shared" si="0"/>
        <v>8753.1</v>
      </c>
      <c r="D6" s="6">
        <f t="shared" si="0"/>
        <v>6973.8</v>
      </c>
      <c r="E6" s="6">
        <f t="shared" si="0"/>
        <v>5667.2000000000007</v>
      </c>
      <c r="F6" s="6">
        <f t="shared" si="0"/>
        <v>5475</v>
      </c>
      <c r="G6" s="6">
        <f t="shared" si="0"/>
        <v>4570.8999999999996</v>
      </c>
      <c r="H6" s="6">
        <f t="shared" si="0"/>
        <v>4857.5999999999995</v>
      </c>
      <c r="I6" s="6">
        <f t="shared" si="0"/>
        <v>5388.4</v>
      </c>
      <c r="J6" s="6">
        <f t="shared" si="0"/>
        <v>2822.4</v>
      </c>
    </row>
    <row r="7" spans="1:10">
      <c r="A7" s="7" t="s">
        <v>7</v>
      </c>
      <c r="B7" s="6">
        <v>216.6</v>
      </c>
      <c r="C7" s="6">
        <v>155</v>
      </c>
      <c r="D7" s="6">
        <v>89.87</v>
      </c>
      <c r="E7" s="6">
        <v>48</v>
      </c>
      <c r="F7" s="6">
        <v>36.17</v>
      </c>
      <c r="G7" s="6">
        <v>18.77</v>
      </c>
      <c r="H7" s="6">
        <v>44.33</v>
      </c>
      <c r="I7" s="6">
        <v>25.94</v>
      </c>
      <c r="J7" s="6">
        <v>12.3</v>
      </c>
    </row>
    <row r="8" spans="1:10">
      <c r="A8" s="8" t="s">
        <v>6</v>
      </c>
      <c r="B8" s="6">
        <f t="shared" ref="B8:J8" si="1">B3*B4/B7</f>
        <v>4.467294552169899</v>
      </c>
      <c r="C8" s="6">
        <f t="shared" si="1"/>
        <v>3.3357161290322583</v>
      </c>
      <c r="D8" s="6">
        <f t="shared" si="1"/>
        <v>3.9298319795259822</v>
      </c>
      <c r="E8" s="6">
        <f t="shared" si="1"/>
        <v>4.112166666666667</v>
      </c>
      <c r="F8" s="6">
        <f t="shared" si="1"/>
        <v>5.909427702515897</v>
      </c>
      <c r="G8" s="6">
        <f t="shared" si="1"/>
        <v>6.6344166222695788</v>
      </c>
      <c r="H8" s="6">
        <f t="shared" si="1"/>
        <v>4.173065644033386</v>
      </c>
      <c r="I8" s="6">
        <f t="shared" si="1"/>
        <v>4.2262914417887432</v>
      </c>
      <c r="J8" s="6">
        <f t="shared" si="1"/>
        <v>3.7214634146341461</v>
      </c>
    </row>
    <row r="13" spans="1:10">
      <c r="A13" t="s">
        <v>22</v>
      </c>
    </row>
    <row r="14" spans="1:10">
      <c r="A14" t="s">
        <v>23</v>
      </c>
      <c r="D14" s="6"/>
    </row>
    <row r="16" spans="1:10">
      <c r="A16" t="s">
        <v>24</v>
      </c>
    </row>
    <row r="19" spans="1:8" ht="20.25" thickBot="1">
      <c r="A19" s="1" t="s">
        <v>0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1</v>
      </c>
      <c r="B20" s="6" t="s">
        <v>17</v>
      </c>
      <c r="C20" s="6">
        <v>20.8</v>
      </c>
      <c r="D20" s="6">
        <v>46.52</v>
      </c>
      <c r="E20" s="6">
        <v>464</v>
      </c>
      <c r="F20" s="6">
        <f t="shared" ref="F20:F28" si="2">E20*C20</f>
        <v>9651.2000000000007</v>
      </c>
      <c r="G20" s="6">
        <v>216.6</v>
      </c>
      <c r="H20" s="6">
        <f t="shared" ref="H20:H28" si="3">C20*D20/G20</f>
        <v>4.467294552169899</v>
      </c>
    </row>
    <row r="21" spans="1:8" ht="21" thickTop="1" thickBot="1">
      <c r="A21" s="1" t="s">
        <v>8</v>
      </c>
      <c r="B21" s="6" t="s">
        <v>18</v>
      </c>
      <c r="C21" s="6">
        <v>16.3</v>
      </c>
      <c r="D21" s="6">
        <v>31.72</v>
      </c>
      <c r="E21" s="6">
        <v>537</v>
      </c>
      <c r="F21" s="6">
        <f t="shared" si="2"/>
        <v>8753.1</v>
      </c>
      <c r="G21" s="6">
        <v>155</v>
      </c>
      <c r="H21" s="6">
        <f t="shared" si="3"/>
        <v>3.3357161290322583</v>
      </c>
    </row>
    <row r="22" spans="1:8" ht="21" thickTop="1" thickBot="1">
      <c r="A22" s="1" t="s">
        <v>9</v>
      </c>
      <c r="B22" s="6" t="s">
        <v>20</v>
      </c>
      <c r="C22" s="6">
        <v>11.8</v>
      </c>
      <c r="D22" s="6">
        <v>29.93</v>
      </c>
      <c r="E22" s="6">
        <v>591</v>
      </c>
      <c r="F22" s="6">
        <f t="shared" si="2"/>
        <v>6973.8</v>
      </c>
      <c r="G22" s="6">
        <v>89.87</v>
      </c>
      <c r="H22" s="6">
        <f t="shared" si="3"/>
        <v>3.9298319795259822</v>
      </c>
    </row>
    <row r="23" spans="1:8" ht="21" thickTop="1" thickBot="1">
      <c r="A23" s="1" t="s">
        <v>10</v>
      </c>
      <c r="B23" s="6" t="s">
        <v>21</v>
      </c>
      <c r="C23" s="6">
        <v>8.8000000000000007</v>
      </c>
      <c r="D23" s="6">
        <v>22.43</v>
      </c>
      <c r="E23" s="6">
        <v>644</v>
      </c>
      <c r="F23" s="6">
        <f t="shared" si="2"/>
        <v>5667.2000000000007</v>
      </c>
      <c r="G23" s="6">
        <v>48</v>
      </c>
      <c r="H23" s="6">
        <f t="shared" si="3"/>
        <v>4.112166666666667</v>
      </c>
    </row>
    <row r="24" spans="1:8" ht="21" thickTop="1" thickBot="1">
      <c r="A24" s="1" t="s">
        <v>11</v>
      </c>
      <c r="B24" s="6" t="s">
        <v>19</v>
      </c>
      <c r="C24" s="6">
        <v>7.3</v>
      </c>
      <c r="D24" s="6">
        <v>29.28</v>
      </c>
      <c r="E24" s="6">
        <v>750</v>
      </c>
      <c r="F24" s="6">
        <f t="shared" si="2"/>
        <v>5475</v>
      </c>
      <c r="G24" s="6">
        <v>36.17</v>
      </c>
      <c r="H24" s="6">
        <f t="shared" si="3"/>
        <v>5.909427702515897</v>
      </c>
    </row>
    <row r="25" spans="1:8" ht="21" thickTop="1" thickBot="1">
      <c r="A25" s="1" t="s">
        <v>12</v>
      </c>
      <c r="B25" s="6" t="s">
        <v>18</v>
      </c>
      <c r="C25" s="6">
        <v>4.3</v>
      </c>
      <c r="D25" s="6">
        <v>28.96</v>
      </c>
      <c r="E25" s="6">
        <v>1063</v>
      </c>
      <c r="F25" s="6">
        <f t="shared" si="2"/>
        <v>4570.8999999999996</v>
      </c>
      <c r="G25" s="6">
        <v>18.77</v>
      </c>
      <c r="H25" s="6">
        <f t="shared" si="3"/>
        <v>6.6344166222695788</v>
      </c>
    </row>
    <row r="26" spans="1:8" ht="21" thickTop="1" thickBot="1">
      <c r="A26" s="1" t="s">
        <v>13</v>
      </c>
      <c r="B26" s="6" t="s">
        <v>17</v>
      </c>
      <c r="C26" s="6">
        <v>4.8</v>
      </c>
      <c r="D26" s="6">
        <v>38.54</v>
      </c>
      <c r="E26" s="6">
        <v>1012</v>
      </c>
      <c r="F26" s="6">
        <f t="shared" si="2"/>
        <v>4857.5999999999995</v>
      </c>
      <c r="G26" s="6">
        <v>44.33</v>
      </c>
      <c r="H26" s="6">
        <f t="shared" si="3"/>
        <v>4.173065644033386</v>
      </c>
    </row>
    <row r="27" spans="1:8" ht="21" thickTop="1" thickBot="1">
      <c r="A27" s="1" t="s">
        <v>15</v>
      </c>
      <c r="B27" s="6" t="s">
        <v>20</v>
      </c>
      <c r="C27" s="6">
        <v>3.8</v>
      </c>
      <c r="D27" s="6">
        <v>28.85</v>
      </c>
      <c r="E27" s="6">
        <v>1418</v>
      </c>
      <c r="F27" s="6">
        <f t="shared" si="2"/>
        <v>5388.4</v>
      </c>
      <c r="G27" s="6">
        <v>25.94</v>
      </c>
      <c r="H27" s="6">
        <f t="shared" si="3"/>
        <v>4.2262914417887432</v>
      </c>
    </row>
    <row r="28" spans="1:8" ht="21" thickTop="1" thickBot="1">
      <c r="A28" s="1" t="s">
        <v>14</v>
      </c>
      <c r="B28" s="6" t="s">
        <v>21</v>
      </c>
      <c r="C28" s="6">
        <v>1.8</v>
      </c>
      <c r="D28" s="6">
        <v>25.43</v>
      </c>
      <c r="E28" s="6">
        <v>1568</v>
      </c>
      <c r="F28" s="6">
        <f t="shared" si="2"/>
        <v>2822.4</v>
      </c>
      <c r="G28" s="6">
        <v>12.3</v>
      </c>
      <c r="H28" s="6">
        <f t="shared" si="3"/>
        <v>3.7214634146341461</v>
      </c>
    </row>
    <row r="29" spans="1:8" ht="14.25" thickTop="1"/>
  </sheetData>
  <phoneticPr fontId="4" type="noConversion"/>
  <conditionalFormatting sqref="B6:J6 H7:J7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J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0:F28 G26:G2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8E801-81C4-4234-BA8E-3D1AE5C492CF}">
  <sheetPr codeName="Sheet3"/>
  <dimension ref="A1:K75"/>
  <sheetViews>
    <sheetView workbookViewId="0"/>
  </sheetViews>
  <sheetFormatPr defaultRowHeight="13.5"/>
  <cols>
    <col min="1" max="1" width="17.75" customWidth="1"/>
    <col min="9" max="9" width="21.375" customWidth="1"/>
  </cols>
  <sheetData>
    <row r="1" spans="1:11" ht="20.25" thickBot="1">
      <c r="A1" s="1" t="s">
        <v>26</v>
      </c>
      <c r="B1" s="1" t="s">
        <v>25</v>
      </c>
      <c r="C1" s="1" t="s">
        <v>1</v>
      </c>
      <c r="D1" s="1" t="s">
        <v>8</v>
      </c>
      <c r="E1" s="1" t="s">
        <v>9</v>
      </c>
      <c r="F1" s="1" t="s">
        <v>10</v>
      </c>
      <c r="G1" s="1" t="s">
        <v>11</v>
      </c>
      <c r="H1" s="1" t="s">
        <v>12</v>
      </c>
      <c r="I1" s="1" t="s">
        <v>13</v>
      </c>
      <c r="J1" s="1" t="s">
        <v>15</v>
      </c>
      <c r="K1" s="1" t="s">
        <v>14</v>
      </c>
    </row>
    <row r="2" spans="1:11" ht="14.25" thickTop="1">
      <c r="A2" s="7" t="s">
        <v>16</v>
      </c>
      <c r="B2" s="6" t="s">
        <v>19</v>
      </c>
      <c r="C2" s="6" t="s">
        <v>17</v>
      </c>
      <c r="D2" s="6" t="s">
        <v>18</v>
      </c>
      <c r="E2" s="6" t="s">
        <v>20</v>
      </c>
      <c r="F2" s="6" t="s">
        <v>21</v>
      </c>
      <c r="G2" s="6" t="s">
        <v>19</v>
      </c>
      <c r="H2" s="6" t="s">
        <v>18</v>
      </c>
      <c r="I2" s="6" t="s">
        <v>17</v>
      </c>
      <c r="J2" s="6" t="s">
        <v>20</v>
      </c>
      <c r="K2" s="6" t="s">
        <v>21</v>
      </c>
    </row>
    <row r="3" spans="1:11">
      <c r="A3" s="7" t="s">
        <v>2</v>
      </c>
      <c r="B3" s="6">
        <v>26.5</v>
      </c>
      <c r="C3" s="6">
        <v>21.5</v>
      </c>
      <c r="D3" s="6">
        <v>16.5</v>
      </c>
      <c r="E3" s="6">
        <v>12</v>
      </c>
      <c r="F3" s="6">
        <v>9.5</v>
      </c>
      <c r="G3" s="6">
        <v>7.5</v>
      </c>
      <c r="H3" s="6">
        <v>4.5</v>
      </c>
      <c r="I3" s="6">
        <v>5.5</v>
      </c>
      <c r="J3" s="6">
        <v>4</v>
      </c>
      <c r="K3" s="6">
        <v>2.5</v>
      </c>
    </row>
    <row r="4" spans="1:11">
      <c r="A4" s="7" t="s">
        <v>3</v>
      </c>
      <c r="B4" s="6">
        <v>39.06</v>
      </c>
      <c r="C4" s="6">
        <v>53.34</v>
      </c>
      <c r="D4" s="6">
        <v>39.659999999999997</v>
      </c>
      <c r="E4" s="6">
        <v>36.26</v>
      </c>
      <c r="F4" s="6">
        <v>34</v>
      </c>
      <c r="G4" s="6">
        <v>38.22</v>
      </c>
      <c r="H4" s="6">
        <v>34.06</v>
      </c>
      <c r="I4" s="6">
        <v>45.09</v>
      </c>
      <c r="J4" s="6">
        <v>35.15</v>
      </c>
      <c r="K4" s="6">
        <v>32.76</v>
      </c>
    </row>
    <row r="5" spans="1:11">
      <c r="A5" s="7" t="s">
        <v>4</v>
      </c>
      <c r="B5" s="6">
        <v>490</v>
      </c>
      <c r="C5" s="6">
        <v>697</v>
      </c>
      <c r="D5" s="6">
        <v>707</v>
      </c>
      <c r="E5" s="6">
        <v>792</v>
      </c>
      <c r="F5" s="6">
        <v>815</v>
      </c>
      <c r="G5" s="6">
        <v>1007</v>
      </c>
      <c r="H5" s="6">
        <v>1364</v>
      </c>
      <c r="I5" s="6">
        <v>1283</v>
      </c>
      <c r="J5" s="6">
        <v>1639</v>
      </c>
      <c r="K5" s="6">
        <v>2205</v>
      </c>
    </row>
    <row r="6" spans="1:11">
      <c r="A6" s="8" t="s">
        <v>5</v>
      </c>
      <c r="B6" s="6">
        <f t="shared" ref="B6" si="0">B5*B3</f>
        <v>12985</v>
      </c>
      <c r="C6" s="6">
        <f t="shared" ref="C6:K6" si="1">C5*C3</f>
        <v>14985.5</v>
      </c>
      <c r="D6" s="6">
        <f t="shared" si="1"/>
        <v>11665.5</v>
      </c>
      <c r="E6" s="6">
        <f t="shared" si="1"/>
        <v>9504</v>
      </c>
      <c r="F6" s="6">
        <f t="shared" si="1"/>
        <v>7742.5</v>
      </c>
      <c r="G6" s="6">
        <f t="shared" si="1"/>
        <v>7552.5</v>
      </c>
      <c r="H6" s="6">
        <f t="shared" si="1"/>
        <v>6138</v>
      </c>
      <c r="I6" s="6">
        <f t="shared" si="1"/>
        <v>7056.5</v>
      </c>
      <c r="J6" s="6">
        <f t="shared" si="1"/>
        <v>6556</v>
      </c>
      <c r="K6" s="6">
        <f t="shared" si="1"/>
        <v>5512.5</v>
      </c>
    </row>
    <row r="7" spans="1:11">
      <c r="A7" s="7" t="s">
        <v>7</v>
      </c>
      <c r="B7" s="6">
        <v>587</v>
      </c>
      <c r="C7" s="6">
        <v>985</v>
      </c>
      <c r="D7" s="6">
        <v>432</v>
      </c>
      <c r="E7" s="6">
        <v>268.89999999999998</v>
      </c>
      <c r="F7" s="6">
        <v>126.8</v>
      </c>
      <c r="G7" s="6">
        <v>115.5</v>
      </c>
      <c r="H7" s="6">
        <v>60</v>
      </c>
      <c r="I7" s="6">
        <v>121.5</v>
      </c>
      <c r="J7" s="6">
        <v>44.2</v>
      </c>
      <c r="K7" s="6">
        <v>44.17</v>
      </c>
    </row>
    <row r="8" spans="1:11">
      <c r="A8" s="8" t="s">
        <v>6</v>
      </c>
      <c r="B8" s="6">
        <f t="shared" ref="B8" si="2">B3*B4/B7</f>
        <v>1.7633560477001706</v>
      </c>
      <c r="C8" s="6">
        <f t="shared" ref="C8:K8" si="3">C3*C4/C7</f>
        <v>1.1642741116751272</v>
      </c>
      <c r="D8" s="6">
        <f t="shared" si="3"/>
        <v>1.5147916666666665</v>
      </c>
      <c r="E8" s="6">
        <f t="shared" si="3"/>
        <v>1.618148010412793</v>
      </c>
      <c r="F8" s="6">
        <f t="shared" si="3"/>
        <v>2.5473186119873819</v>
      </c>
      <c r="G8" s="6">
        <f t="shared" si="3"/>
        <v>2.4818181818181815</v>
      </c>
      <c r="H8" s="6">
        <f t="shared" si="3"/>
        <v>2.5545</v>
      </c>
      <c r="I8" s="6">
        <f t="shared" si="3"/>
        <v>2.0411111111111113</v>
      </c>
      <c r="J8" s="6">
        <f t="shared" si="3"/>
        <v>3.180995475113122</v>
      </c>
      <c r="K8" s="6">
        <f t="shared" si="3"/>
        <v>1.8541996830427889</v>
      </c>
    </row>
    <row r="13" spans="1:11">
      <c r="A13" t="s">
        <v>22</v>
      </c>
    </row>
    <row r="14" spans="1:11">
      <c r="A14" t="s">
        <v>23</v>
      </c>
      <c r="D14" s="6"/>
    </row>
    <row r="16" spans="1:11">
      <c r="A16" t="s">
        <v>24</v>
      </c>
    </row>
    <row r="19" spans="1:8" ht="20.25" thickBot="1">
      <c r="A19" s="1" t="s">
        <v>26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25</v>
      </c>
      <c r="B20" s="6" t="s">
        <v>19</v>
      </c>
      <c r="C20" s="6">
        <v>26.5</v>
      </c>
      <c r="D20" s="6">
        <v>39.06</v>
      </c>
      <c r="E20" s="6">
        <v>490</v>
      </c>
      <c r="F20" s="6">
        <f t="shared" ref="F20:F29" si="4">E20*C20</f>
        <v>12985</v>
      </c>
      <c r="G20" s="6">
        <v>587</v>
      </c>
      <c r="H20" s="6">
        <f t="shared" ref="H20:H29" si="5">C20*D20/G20</f>
        <v>1.7633560477001706</v>
      </c>
    </row>
    <row r="21" spans="1:8" ht="21" thickTop="1" thickBot="1">
      <c r="A21" s="1" t="s">
        <v>1</v>
      </c>
      <c r="B21" s="6" t="s">
        <v>17</v>
      </c>
      <c r="C21" s="6">
        <v>21.5</v>
      </c>
      <c r="D21" s="6">
        <v>53.34</v>
      </c>
      <c r="E21" s="6">
        <v>697</v>
      </c>
      <c r="F21" s="6">
        <f t="shared" si="4"/>
        <v>14985.5</v>
      </c>
      <c r="G21" s="6">
        <v>985</v>
      </c>
      <c r="H21" s="6">
        <f t="shared" si="5"/>
        <v>1.1642741116751272</v>
      </c>
    </row>
    <row r="22" spans="1:8" ht="21" thickTop="1" thickBot="1">
      <c r="A22" s="1" t="s">
        <v>8</v>
      </c>
      <c r="B22" s="6" t="s">
        <v>18</v>
      </c>
      <c r="C22" s="6">
        <v>16.5</v>
      </c>
      <c r="D22" s="6">
        <v>39.659999999999997</v>
      </c>
      <c r="E22" s="6">
        <v>707</v>
      </c>
      <c r="F22" s="6">
        <f t="shared" si="4"/>
        <v>11665.5</v>
      </c>
      <c r="G22" s="6">
        <v>432</v>
      </c>
      <c r="H22" s="6">
        <f t="shared" si="5"/>
        <v>1.5147916666666665</v>
      </c>
    </row>
    <row r="23" spans="1:8" ht="21" thickTop="1" thickBot="1">
      <c r="A23" s="1" t="s">
        <v>9</v>
      </c>
      <c r="B23" s="6" t="s">
        <v>20</v>
      </c>
      <c r="C23" s="6">
        <v>12</v>
      </c>
      <c r="D23" s="6">
        <v>36.26</v>
      </c>
      <c r="E23" s="6">
        <v>792</v>
      </c>
      <c r="F23" s="6">
        <f t="shared" si="4"/>
        <v>9504</v>
      </c>
      <c r="G23" s="6">
        <v>268.89999999999998</v>
      </c>
      <c r="H23" s="6">
        <f t="shared" si="5"/>
        <v>1.618148010412793</v>
      </c>
    </row>
    <row r="24" spans="1:8" ht="21" thickTop="1" thickBot="1">
      <c r="A24" s="1" t="s">
        <v>10</v>
      </c>
      <c r="B24" s="6" t="s">
        <v>21</v>
      </c>
      <c r="C24" s="6">
        <v>9.5</v>
      </c>
      <c r="D24" s="6">
        <v>34</v>
      </c>
      <c r="E24" s="6">
        <v>815</v>
      </c>
      <c r="F24" s="6">
        <f t="shared" si="4"/>
        <v>7742.5</v>
      </c>
      <c r="G24" s="6">
        <v>126.8</v>
      </c>
      <c r="H24" s="6">
        <f t="shared" si="5"/>
        <v>2.5473186119873819</v>
      </c>
    </row>
    <row r="25" spans="1:8" ht="21" thickTop="1" thickBot="1">
      <c r="A25" s="1" t="s">
        <v>11</v>
      </c>
      <c r="B25" s="6" t="s">
        <v>19</v>
      </c>
      <c r="C25" s="6">
        <v>7.5</v>
      </c>
      <c r="D25" s="6">
        <v>38.22</v>
      </c>
      <c r="E25" s="6">
        <v>1007</v>
      </c>
      <c r="F25" s="6">
        <f t="shared" si="4"/>
        <v>7552.5</v>
      </c>
      <c r="G25" s="6">
        <v>115.5</v>
      </c>
      <c r="H25" s="6">
        <f t="shared" si="5"/>
        <v>2.4818181818181815</v>
      </c>
    </row>
    <row r="26" spans="1:8" ht="21" thickTop="1" thickBot="1">
      <c r="A26" s="1" t="s">
        <v>12</v>
      </c>
      <c r="B26" s="6" t="s">
        <v>18</v>
      </c>
      <c r="C26" s="6">
        <v>4.5</v>
      </c>
      <c r="D26" s="6">
        <v>34.06</v>
      </c>
      <c r="E26" s="6">
        <v>1364</v>
      </c>
      <c r="F26" s="6">
        <f t="shared" si="4"/>
        <v>6138</v>
      </c>
      <c r="G26" s="6">
        <v>60</v>
      </c>
      <c r="H26" s="6">
        <f t="shared" si="5"/>
        <v>2.5545</v>
      </c>
    </row>
    <row r="27" spans="1:8" ht="21" thickTop="1" thickBot="1">
      <c r="A27" s="1" t="s">
        <v>13</v>
      </c>
      <c r="B27" s="6" t="s">
        <v>17</v>
      </c>
      <c r="C27" s="6">
        <v>5.5</v>
      </c>
      <c r="D27" s="6">
        <v>45.09</v>
      </c>
      <c r="E27" s="6">
        <v>1283</v>
      </c>
      <c r="F27" s="6">
        <f t="shared" si="4"/>
        <v>7056.5</v>
      </c>
      <c r="G27" s="6">
        <v>121.5</v>
      </c>
      <c r="H27" s="6">
        <f t="shared" si="5"/>
        <v>2.0411111111111113</v>
      </c>
    </row>
    <row r="28" spans="1:8" ht="21" thickTop="1" thickBot="1">
      <c r="A28" s="1" t="s">
        <v>15</v>
      </c>
      <c r="B28" s="6" t="s">
        <v>20</v>
      </c>
      <c r="C28" s="6">
        <v>4</v>
      </c>
      <c r="D28" s="6">
        <v>35.15</v>
      </c>
      <c r="E28" s="6">
        <v>1639</v>
      </c>
      <c r="F28" s="6">
        <f t="shared" si="4"/>
        <v>6556</v>
      </c>
      <c r="G28" s="6">
        <v>44.2</v>
      </c>
      <c r="H28" s="6">
        <f t="shared" si="5"/>
        <v>3.180995475113122</v>
      </c>
    </row>
    <row r="29" spans="1:8" ht="21" thickTop="1" thickBot="1">
      <c r="A29" s="1" t="s">
        <v>14</v>
      </c>
      <c r="B29" s="6" t="s">
        <v>21</v>
      </c>
      <c r="C29" s="6">
        <v>2.5</v>
      </c>
      <c r="D29" s="6">
        <v>32.76</v>
      </c>
      <c r="E29" s="6">
        <v>2205</v>
      </c>
      <c r="F29" s="6">
        <f t="shared" si="4"/>
        <v>5512.5</v>
      </c>
      <c r="G29" s="6">
        <v>44.17</v>
      </c>
      <c r="H29" s="6">
        <f t="shared" si="5"/>
        <v>1.8541996830427889</v>
      </c>
    </row>
    <row r="30" spans="1:8" ht="14.25" thickTop="1"/>
    <row r="64" spans="1:10" ht="20.25" thickBot="1">
      <c r="A64" s="1" t="s">
        <v>26</v>
      </c>
      <c r="B64" s="7" t="s">
        <v>16</v>
      </c>
      <c r="C64" s="7" t="s">
        <v>2</v>
      </c>
      <c r="D64" s="7" t="s">
        <v>3</v>
      </c>
      <c r="E64" s="7" t="s">
        <v>4</v>
      </c>
      <c r="F64" s="8" t="s">
        <v>5</v>
      </c>
      <c r="G64" s="7" t="s">
        <v>7</v>
      </c>
      <c r="H64" s="8" t="s">
        <v>6</v>
      </c>
      <c r="I64" s="9" t="s">
        <v>38</v>
      </c>
      <c r="J64" t="s">
        <v>37</v>
      </c>
    </row>
    <row r="65" spans="1:10" ht="21" thickTop="1" thickBot="1">
      <c r="A65" s="1" t="s">
        <v>25</v>
      </c>
      <c r="B65" s="6" t="s">
        <v>19</v>
      </c>
      <c r="C65" s="6">
        <v>26.5</v>
      </c>
      <c r="D65" s="6">
        <v>39.06</v>
      </c>
      <c r="E65" s="6">
        <v>490</v>
      </c>
      <c r="F65" s="6">
        <f t="shared" ref="F65:F74" si="6">E65*C65</f>
        <v>12985</v>
      </c>
      <c r="G65" s="6">
        <v>587</v>
      </c>
      <c r="H65" s="6">
        <f t="shared" ref="H65:H74" si="7">C65*D65/G65</f>
        <v>1.7633560477001706</v>
      </c>
      <c r="I65">
        <f>SUMIF(B$65:B$74,B65,F$65:F$74)</f>
        <v>12985</v>
      </c>
      <c r="J65">
        <v>20537.5</v>
      </c>
    </row>
    <row r="66" spans="1:10" ht="21" thickTop="1" thickBot="1">
      <c r="A66" s="1" t="s">
        <v>1</v>
      </c>
      <c r="B66" s="6" t="s">
        <v>17</v>
      </c>
      <c r="C66" s="6">
        <v>21.5</v>
      </c>
      <c r="D66" s="6">
        <v>53.34</v>
      </c>
      <c r="E66" s="6">
        <v>697</v>
      </c>
      <c r="F66" s="6">
        <f t="shared" si="6"/>
        <v>14985.5</v>
      </c>
      <c r="G66" s="6">
        <v>985</v>
      </c>
      <c r="H66" s="6">
        <f t="shared" si="7"/>
        <v>1.1642741116751272</v>
      </c>
      <c r="I66">
        <f t="shared" ref="I66:I74" si="8">SUMIF(B$65:B$74,B66,F$65:F$74)</f>
        <v>14985.5</v>
      </c>
      <c r="J66">
        <v>22042</v>
      </c>
    </row>
    <row r="67" spans="1:10" ht="21" thickTop="1" thickBot="1">
      <c r="A67" s="1" t="s">
        <v>8</v>
      </c>
      <c r="B67" s="6" t="s">
        <v>18</v>
      </c>
      <c r="C67" s="6">
        <v>16.5</v>
      </c>
      <c r="D67" s="6">
        <v>39.659999999999997</v>
      </c>
      <c r="E67" s="6">
        <v>707</v>
      </c>
      <c r="F67" s="6">
        <f t="shared" si="6"/>
        <v>11665.5</v>
      </c>
      <c r="G67" s="6">
        <v>432</v>
      </c>
      <c r="H67" s="6">
        <f t="shared" si="7"/>
        <v>1.5147916666666665</v>
      </c>
      <c r="I67">
        <f t="shared" si="8"/>
        <v>11665.5</v>
      </c>
      <c r="J67">
        <v>17803.5</v>
      </c>
    </row>
    <row r="68" spans="1:10" ht="21" thickTop="1" thickBot="1">
      <c r="A68" s="1" t="s">
        <v>9</v>
      </c>
      <c r="B68" s="6" t="s">
        <v>20</v>
      </c>
      <c r="C68" s="6">
        <v>12</v>
      </c>
      <c r="D68" s="6">
        <v>36.26</v>
      </c>
      <c r="E68" s="6">
        <v>792</v>
      </c>
      <c r="F68" s="6">
        <f t="shared" si="6"/>
        <v>9504</v>
      </c>
      <c r="G68" s="6">
        <v>268.89999999999998</v>
      </c>
      <c r="H68" s="6">
        <f t="shared" si="7"/>
        <v>1.618148010412793</v>
      </c>
      <c r="I68">
        <f t="shared" si="8"/>
        <v>9504</v>
      </c>
      <c r="J68">
        <v>16060</v>
      </c>
    </row>
    <row r="69" spans="1:10" ht="21" thickTop="1" thickBot="1">
      <c r="A69" s="1" t="s">
        <v>10</v>
      </c>
      <c r="B69" s="6" t="s">
        <v>21</v>
      </c>
      <c r="C69" s="6">
        <v>9.5</v>
      </c>
      <c r="D69" s="6">
        <v>34</v>
      </c>
      <c r="E69" s="6">
        <v>815</v>
      </c>
      <c r="F69" s="6">
        <f t="shared" si="6"/>
        <v>7742.5</v>
      </c>
      <c r="G69" s="6">
        <v>126.8</v>
      </c>
      <c r="H69" s="6">
        <f t="shared" si="7"/>
        <v>2.5473186119873819</v>
      </c>
      <c r="I69">
        <f t="shared" si="8"/>
        <v>7742.5</v>
      </c>
      <c r="J69">
        <v>13255</v>
      </c>
    </row>
    <row r="70" spans="1:10" ht="21" thickTop="1" thickBot="1">
      <c r="A70" s="1" t="s">
        <v>11</v>
      </c>
      <c r="C70" s="6">
        <v>7.5</v>
      </c>
      <c r="D70" s="6">
        <v>38.22</v>
      </c>
      <c r="E70" s="6">
        <v>1007</v>
      </c>
      <c r="F70" s="6">
        <f t="shared" si="6"/>
        <v>7552.5</v>
      </c>
      <c r="G70" s="6">
        <v>115.5</v>
      </c>
      <c r="H70" s="6">
        <f t="shared" si="7"/>
        <v>2.4818181818181815</v>
      </c>
      <c r="I70">
        <f t="shared" si="8"/>
        <v>0</v>
      </c>
      <c r="J70">
        <v>20537.5</v>
      </c>
    </row>
    <row r="71" spans="1:10" ht="21" thickTop="1" thickBot="1">
      <c r="A71" s="1" t="s">
        <v>12</v>
      </c>
      <c r="C71" s="6">
        <v>4.5</v>
      </c>
      <c r="D71" s="6">
        <v>34.06</v>
      </c>
      <c r="E71" s="6">
        <v>1364</v>
      </c>
      <c r="F71" s="6">
        <f t="shared" si="6"/>
        <v>6138</v>
      </c>
      <c r="G71" s="6">
        <v>60</v>
      </c>
      <c r="H71" s="6">
        <f t="shared" si="7"/>
        <v>2.5545</v>
      </c>
      <c r="I71">
        <f t="shared" si="8"/>
        <v>0</v>
      </c>
      <c r="J71">
        <v>17803.5</v>
      </c>
    </row>
    <row r="72" spans="1:10" ht="21" thickTop="1" thickBot="1">
      <c r="A72" s="1" t="s">
        <v>13</v>
      </c>
      <c r="C72" s="6">
        <v>5.5</v>
      </c>
      <c r="D72" s="6">
        <v>45.09</v>
      </c>
      <c r="E72" s="6">
        <v>1283</v>
      </c>
      <c r="F72" s="6">
        <f t="shared" si="6"/>
        <v>7056.5</v>
      </c>
      <c r="G72" s="6">
        <v>121.5</v>
      </c>
      <c r="H72" s="6">
        <f t="shared" si="7"/>
        <v>2.0411111111111113</v>
      </c>
      <c r="I72">
        <f t="shared" si="8"/>
        <v>0</v>
      </c>
      <c r="J72">
        <v>22042</v>
      </c>
    </row>
    <row r="73" spans="1:10" ht="21" thickTop="1" thickBot="1">
      <c r="A73" s="1" t="s">
        <v>15</v>
      </c>
      <c r="C73" s="6">
        <v>4</v>
      </c>
      <c r="D73" s="6">
        <v>35.15</v>
      </c>
      <c r="E73" s="6">
        <v>1639</v>
      </c>
      <c r="F73" s="6">
        <f t="shared" si="6"/>
        <v>6556</v>
      </c>
      <c r="G73" s="6">
        <v>44.2</v>
      </c>
      <c r="H73" s="6">
        <f t="shared" si="7"/>
        <v>3.180995475113122</v>
      </c>
      <c r="I73">
        <f t="shared" si="8"/>
        <v>0</v>
      </c>
      <c r="J73">
        <v>16060</v>
      </c>
    </row>
    <row r="74" spans="1:10" ht="21" thickTop="1" thickBot="1">
      <c r="A74" s="1" t="s">
        <v>14</v>
      </c>
      <c r="C74" s="6">
        <v>2.5</v>
      </c>
      <c r="D74" s="6">
        <v>32.76</v>
      </c>
      <c r="E74" s="6">
        <v>2205</v>
      </c>
      <c r="F74" s="6">
        <f t="shared" si="6"/>
        <v>5512.5</v>
      </c>
      <c r="G74" s="6">
        <v>44.17</v>
      </c>
      <c r="H74" s="6">
        <f t="shared" si="7"/>
        <v>1.8541996830427889</v>
      </c>
      <c r="I74">
        <f t="shared" si="8"/>
        <v>0</v>
      </c>
      <c r="J74">
        <v>13255</v>
      </c>
    </row>
    <row r="75" spans="1:10" ht="14.25" thickTop="1"/>
  </sheetData>
  <phoneticPr fontId="4" type="noConversion"/>
  <conditionalFormatting sqref="B6:K6 H7:K7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K8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0:F29 G26:G29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65:F74 G71:G74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:H7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04B7CE-1E9E-4CD2-83B8-492ECED0501B}">
  <sheetPr codeName="Sheet7"/>
  <dimension ref="A1:G7"/>
  <sheetViews>
    <sheetView workbookViewId="0"/>
  </sheetViews>
  <sheetFormatPr defaultRowHeight="13.5"/>
  <cols>
    <col min="1" max="1" width="17.75" customWidth="1"/>
  </cols>
  <sheetData>
    <row r="1" spans="1:7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</row>
    <row r="2" spans="1:7" ht="14.25" thickTop="1">
      <c r="A2" s="2" t="s">
        <v>2</v>
      </c>
      <c r="B2">
        <v>20.7</v>
      </c>
      <c r="C2">
        <v>16.2</v>
      </c>
      <c r="D2">
        <v>11.7</v>
      </c>
      <c r="E2">
        <v>8.6999999999999993</v>
      </c>
      <c r="F2">
        <v>6.7</v>
      </c>
      <c r="G2">
        <v>4.2</v>
      </c>
    </row>
    <row r="3" spans="1:7">
      <c r="A3" s="2" t="s">
        <v>3</v>
      </c>
      <c r="B3">
        <v>30.99</v>
      </c>
      <c r="C3">
        <v>26.97</v>
      </c>
      <c r="D3">
        <v>24.89</v>
      </c>
      <c r="E3">
        <v>20.39</v>
      </c>
      <c r="F3">
        <v>23.48</v>
      </c>
      <c r="G3">
        <v>22.64</v>
      </c>
    </row>
    <row r="4" spans="1:7">
      <c r="A4" s="2" t="s">
        <v>4</v>
      </c>
      <c r="B4">
        <v>344</v>
      </c>
      <c r="C4">
        <v>447</v>
      </c>
      <c r="D4">
        <v>492</v>
      </c>
      <c r="E4">
        <v>605</v>
      </c>
      <c r="F4">
        <v>716</v>
      </c>
      <c r="G4">
        <v>1021</v>
      </c>
    </row>
    <row r="5" spans="1:7">
      <c r="A5" s="4" t="s">
        <v>5</v>
      </c>
      <c r="B5">
        <f t="shared" ref="B5:G5" si="0">B4*B2</f>
        <v>7120.8</v>
      </c>
      <c r="C5">
        <f t="shared" si="0"/>
        <v>7241.4</v>
      </c>
      <c r="D5">
        <f t="shared" si="0"/>
        <v>5756.4</v>
      </c>
      <c r="E5">
        <f t="shared" si="0"/>
        <v>5263.5</v>
      </c>
      <c r="F5">
        <f t="shared" si="0"/>
        <v>4797.2</v>
      </c>
      <c r="G5">
        <f t="shared" si="0"/>
        <v>4288.2</v>
      </c>
    </row>
    <row r="6" spans="1:7">
      <c r="A6" s="3" t="s">
        <v>7</v>
      </c>
      <c r="B6">
        <v>92.05</v>
      </c>
      <c r="C6">
        <v>82.37</v>
      </c>
      <c r="D6">
        <v>50.66</v>
      </c>
      <c r="E6">
        <v>40.99</v>
      </c>
      <c r="F6">
        <v>30.47</v>
      </c>
      <c r="G6">
        <v>16.809999999999999</v>
      </c>
    </row>
    <row r="7" spans="1:7">
      <c r="A7" s="5" t="s">
        <v>6</v>
      </c>
      <c r="B7">
        <f t="shared" ref="B7:G7" si="1">B2*B3/B6</f>
        <v>6.9689625203693639</v>
      </c>
      <c r="C7">
        <f t="shared" si="1"/>
        <v>5.304285540852252</v>
      </c>
      <c r="D7">
        <f t="shared" si="1"/>
        <v>5.7483813659692062</v>
      </c>
      <c r="E7">
        <f t="shared" si="1"/>
        <v>4.3277140766040496</v>
      </c>
      <c r="F7">
        <f t="shared" si="1"/>
        <v>5.1629799803085001</v>
      </c>
      <c r="G7">
        <f t="shared" si="1"/>
        <v>5.6566329565734694</v>
      </c>
    </row>
  </sheetData>
  <phoneticPr fontId="4" type="noConversion"/>
  <conditionalFormatting sqref="B5:G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G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71D8A-5DDF-49E4-8428-E756EF7E0ED4}">
  <sheetPr codeName="Sheet13"/>
  <dimension ref="A1:D79"/>
  <sheetViews>
    <sheetView topLeftCell="A10" zoomScale="55" zoomScaleNormal="55" workbookViewId="0">
      <selection activeCell="AJ78" sqref="AJ78"/>
    </sheetView>
  </sheetViews>
  <sheetFormatPr defaultRowHeight="13.5"/>
  <cols>
    <col min="1" max="1" width="52.75" customWidth="1"/>
  </cols>
  <sheetData>
    <row r="1" spans="1:4">
      <c r="A1" t="s">
        <v>293</v>
      </c>
    </row>
    <row r="2" spans="1:4" ht="46.5">
      <c r="A2" s="26" t="s">
        <v>283</v>
      </c>
      <c r="B2">
        <v>1</v>
      </c>
    </row>
    <row r="3" spans="1:4" ht="23.25">
      <c r="A3" s="26" t="s">
        <v>284</v>
      </c>
      <c r="B3">
        <v>1</v>
      </c>
    </row>
    <row r="4" spans="1:4" ht="23.25">
      <c r="A4" s="26" t="s">
        <v>285</v>
      </c>
      <c r="B4">
        <v>1</v>
      </c>
      <c r="C4" t="s">
        <v>294</v>
      </c>
      <c r="D4" t="s">
        <v>295</v>
      </c>
    </row>
    <row r="5" spans="1:4" ht="46.5">
      <c r="A5" s="26" t="s">
        <v>286</v>
      </c>
      <c r="B5">
        <v>0</v>
      </c>
    </row>
    <row r="6" spans="1:4" ht="46.5">
      <c r="A6" s="26" t="s">
        <v>287</v>
      </c>
      <c r="B6">
        <v>0</v>
      </c>
    </row>
    <row r="7" spans="1:4" ht="46.5">
      <c r="A7" s="26" t="s">
        <v>288</v>
      </c>
      <c r="B7">
        <v>0</v>
      </c>
    </row>
    <row r="8" spans="1:4" ht="46.5">
      <c r="A8" s="26" t="s">
        <v>289</v>
      </c>
      <c r="B8">
        <v>0</v>
      </c>
    </row>
    <row r="9" spans="1:4" ht="46.5">
      <c r="A9" s="26" t="s">
        <v>290</v>
      </c>
      <c r="B9">
        <v>0</v>
      </c>
    </row>
    <row r="10" spans="1:4" ht="46.5">
      <c r="A10" s="26" t="s">
        <v>291</v>
      </c>
      <c r="B10">
        <v>0</v>
      </c>
    </row>
    <row r="11" spans="1:4" ht="46.5">
      <c r="A11" s="26" t="s">
        <v>292</v>
      </c>
      <c r="B11">
        <v>0</v>
      </c>
    </row>
    <row r="23" spans="1:1" ht="15.75">
      <c r="A23" s="27" t="s">
        <v>303</v>
      </c>
    </row>
    <row r="24" spans="1:1" ht="34.5">
      <c r="A24" s="27" t="s">
        <v>304</v>
      </c>
    </row>
    <row r="25" spans="1:1" ht="34.5">
      <c r="A25" s="27" t="s">
        <v>305</v>
      </c>
    </row>
    <row r="27" spans="1:1" ht="15.75">
      <c r="A27" s="27" t="s">
        <v>306</v>
      </c>
    </row>
    <row r="28" spans="1:1" ht="17.25">
      <c r="A28" s="27" t="s">
        <v>307</v>
      </c>
    </row>
    <row r="30" spans="1:1" ht="17.25">
      <c r="A30" s="28" t="s">
        <v>308</v>
      </c>
    </row>
    <row r="31" spans="1:1">
      <c r="A31" s="29"/>
    </row>
    <row r="32" spans="1:1" ht="17.25">
      <c r="A32" s="27" t="s">
        <v>309</v>
      </c>
    </row>
    <row r="33" spans="1:1" ht="34.5">
      <c r="A33" s="27" t="s">
        <v>310</v>
      </c>
    </row>
    <row r="34" spans="1:1" ht="17.25">
      <c r="A34" s="28" t="s">
        <v>311</v>
      </c>
    </row>
    <row r="35" spans="1:1" ht="17.25">
      <c r="A35" s="28" t="s">
        <v>312</v>
      </c>
    </row>
    <row r="36" spans="1:1" ht="17.25">
      <c r="A36" s="28" t="s">
        <v>313</v>
      </c>
    </row>
    <row r="37" spans="1:1" ht="17.25">
      <c r="A37" s="28" t="s">
        <v>314</v>
      </c>
    </row>
    <row r="39" spans="1:1" ht="17.25">
      <c r="A39" s="28" t="s">
        <v>315</v>
      </c>
    </row>
    <row r="40" spans="1:1" ht="17.25">
      <c r="A40" s="28" t="s">
        <v>316</v>
      </c>
    </row>
    <row r="41" spans="1:1">
      <c r="A41" s="29"/>
    </row>
    <row r="42" spans="1:1" ht="33">
      <c r="A42" s="28" t="s">
        <v>317</v>
      </c>
    </row>
    <row r="43" spans="1:1" ht="34.5">
      <c r="A43" s="28" t="s">
        <v>318</v>
      </c>
    </row>
    <row r="45" spans="1:1" ht="17.25">
      <c r="A45" s="28" t="s">
        <v>319</v>
      </c>
    </row>
    <row r="46" spans="1:1" ht="33">
      <c r="A46" s="28" t="s">
        <v>320</v>
      </c>
    </row>
    <row r="47" spans="1:1" ht="17.25">
      <c r="A47" s="28" t="s">
        <v>321</v>
      </c>
    </row>
    <row r="49" spans="1:1" ht="17.25">
      <c r="A49" s="28" t="s">
        <v>322</v>
      </c>
    </row>
    <row r="50" spans="1:1">
      <c r="A50" s="29"/>
    </row>
    <row r="51" spans="1:1" ht="34.5">
      <c r="A51" s="28" t="s">
        <v>323</v>
      </c>
    </row>
    <row r="52" spans="1:1" ht="17.25">
      <c r="A52" s="28" t="s">
        <v>324</v>
      </c>
    </row>
    <row r="54" spans="1:1" ht="17.25">
      <c r="A54" s="28" t="s">
        <v>325</v>
      </c>
    </row>
    <row r="55" spans="1:1">
      <c r="A55" s="29"/>
    </row>
    <row r="56" spans="1:1" ht="51.75">
      <c r="A56" s="28" t="s">
        <v>326</v>
      </c>
    </row>
    <row r="57" spans="1:1" ht="34.5">
      <c r="A57" s="28" t="s">
        <v>327</v>
      </c>
    </row>
    <row r="59" spans="1:1" ht="17.25">
      <c r="A59" s="28" t="s">
        <v>328</v>
      </c>
    </row>
    <row r="60" spans="1:1" ht="33">
      <c r="A60" s="28" t="s">
        <v>329</v>
      </c>
    </row>
    <row r="61" spans="1:1" ht="34.5">
      <c r="A61" s="28" t="s">
        <v>330</v>
      </c>
    </row>
    <row r="63" spans="1:1" ht="17.25">
      <c r="A63" s="28" t="s">
        <v>331</v>
      </c>
    </row>
    <row r="64" spans="1:1" ht="50.25">
      <c r="A64" s="28" t="s">
        <v>332</v>
      </c>
    </row>
    <row r="65" spans="1:1" ht="34.5">
      <c r="A65" s="28" t="s">
        <v>333</v>
      </c>
    </row>
    <row r="67" spans="1:1" ht="15.75">
      <c r="A67" s="27" t="s">
        <v>334</v>
      </c>
    </row>
    <row r="68" spans="1:1">
      <c r="A68" s="29"/>
    </row>
    <row r="69" spans="1:1" ht="33">
      <c r="A69" s="28" t="s">
        <v>335</v>
      </c>
    </row>
    <row r="70" spans="1:1" ht="17.25">
      <c r="A70" s="28" t="s">
        <v>336</v>
      </c>
    </row>
    <row r="71" spans="1:1" ht="33">
      <c r="A71" s="28" t="s">
        <v>337</v>
      </c>
    </row>
    <row r="73" spans="1:1" ht="17.25">
      <c r="A73" s="28" t="s">
        <v>338</v>
      </c>
    </row>
    <row r="74" spans="1:1" ht="48.75">
      <c r="A74" s="28" t="s">
        <v>339</v>
      </c>
    </row>
    <row r="75" spans="1:1" ht="17.25">
      <c r="A75" s="28" t="s">
        <v>340</v>
      </c>
    </row>
    <row r="77" spans="1:1" ht="17.25">
      <c r="A77" s="28" t="s">
        <v>341</v>
      </c>
    </row>
    <row r="78" spans="1:1" ht="33">
      <c r="A78" s="28" t="s">
        <v>342</v>
      </c>
    </row>
    <row r="79" spans="1:1" ht="34.5">
      <c r="A79" s="28" t="s">
        <v>343</v>
      </c>
    </row>
  </sheetData>
  <phoneticPr fontId="4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54C0A1-A921-4201-BE42-750A92CAEA9A}">
  <dimension ref="A1:E9"/>
  <sheetViews>
    <sheetView tabSelected="1" workbookViewId="0">
      <selection activeCell="C10" sqref="C10"/>
    </sheetView>
  </sheetViews>
  <sheetFormatPr defaultRowHeight="13.5"/>
  <sheetData>
    <row r="1" spans="1:5">
      <c r="B1" t="s">
        <v>297</v>
      </c>
      <c r="C1" t="s">
        <v>299</v>
      </c>
      <c r="D1" t="s">
        <v>300</v>
      </c>
      <c r="E1" t="s">
        <v>299</v>
      </c>
    </row>
    <row r="2" spans="1:5">
      <c r="A2" t="s">
        <v>296</v>
      </c>
      <c r="B2" t="s">
        <v>298</v>
      </c>
      <c r="C2" t="s">
        <v>127</v>
      </c>
      <c r="D2" t="s">
        <v>301</v>
      </c>
      <c r="E2" t="s">
        <v>302</v>
      </c>
    </row>
    <row r="3" spans="1:5">
      <c r="A3" t="s">
        <v>344</v>
      </c>
      <c r="B3" t="s">
        <v>103</v>
      </c>
      <c r="C3" t="s">
        <v>116</v>
      </c>
    </row>
    <row r="4" spans="1:5">
      <c r="A4" t="s">
        <v>345</v>
      </c>
      <c r="B4" s="23" t="s">
        <v>346</v>
      </c>
      <c r="C4" s="23" t="s">
        <v>348</v>
      </c>
      <c r="D4" t="s">
        <v>347</v>
      </c>
      <c r="E4" t="s">
        <v>352</v>
      </c>
    </row>
    <row r="5" spans="1:5">
      <c r="A5" t="s">
        <v>349</v>
      </c>
      <c r="B5" t="s">
        <v>350</v>
      </c>
      <c r="C5" t="s">
        <v>351</v>
      </c>
    </row>
    <row r="6" spans="1:5">
      <c r="A6" t="s">
        <v>353</v>
      </c>
      <c r="B6" s="23" t="s">
        <v>354</v>
      </c>
      <c r="C6" s="23" t="s">
        <v>356</v>
      </c>
      <c r="D6" t="s">
        <v>355</v>
      </c>
    </row>
    <row r="7" spans="1:5">
      <c r="A7" t="s">
        <v>357</v>
      </c>
      <c r="B7" s="23" t="s">
        <v>358</v>
      </c>
      <c r="C7" s="23"/>
      <c r="D7" t="s">
        <v>359</v>
      </c>
      <c r="E7" t="s">
        <v>360</v>
      </c>
    </row>
    <row r="8" spans="1:5">
      <c r="A8" t="s">
        <v>361</v>
      </c>
      <c r="B8" t="s">
        <v>362</v>
      </c>
      <c r="D8" t="s">
        <v>363</v>
      </c>
      <c r="E8" t="s">
        <v>364</v>
      </c>
    </row>
    <row r="9" spans="1:5">
      <c r="A9" t="s">
        <v>365</v>
      </c>
      <c r="B9" s="23" t="s">
        <v>366</v>
      </c>
      <c r="C9" s="23" t="s">
        <v>367</v>
      </c>
    </row>
  </sheetData>
  <phoneticPr fontId="4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F700F2-79A3-44E8-BB18-840A45FB685B}">
  <sheetPr codeName="Sheet1"/>
  <dimension ref="A1:R56"/>
  <sheetViews>
    <sheetView topLeftCell="A16" workbookViewId="0">
      <selection activeCell="M49" sqref="M49"/>
    </sheetView>
  </sheetViews>
  <sheetFormatPr defaultRowHeight="13.5"/>
  <cols>
    <col min="1" max="3" width="13" customWidth="1"/>
    <col min="5" max="5" width="19.25" customWidth="1"/>
    <col min="6" max="7" width="11" customWidth="1"/>
  </cols>
  <sheetData>
    <row r="1" spans="1:18">
      <c r="A1" t="s">
        <v>27</v>
      </c>
      <c r="B1" t="s">
        <v>28</v>
      </c>
      <c r="C1" t="s">
        <v>30</v>
      </c>
      <c r="D1" t="s">
        <v>221</v>
      </c>
      <c r="E1" t="s">
        <v>32</v>
      </c>
      <c r="F1" t="s">
        <v>34</v>
      </c>
      <c r="G1" t="s">
        <v>35</v>
      </c>
      <c r="H1" t="s">
        <v>36</v>
      </c>
      <c r="I1" t="s">
        <v>39</v>
      </c>
      <c r="J1" t="s">
        <v>62</v>
      </c>
      <c r="K1" t="s">
        <v>64</v>
      </c>
      <c r="L1" t="s">
        <v>40</v>
      </c>
      <c r="M1" t="s">
        <v>41</v>
      </c>
      <c r="N1" t="s">
        <v>222</v>
      </c>
      <c r="O1" t="s">
        <v>231</v>
      </c>
      <c r="P1" t="s">
        <v>232</v>
      </c>
      <c r="Q1" t="s">
        <v>237</v>
      </c>
      <c r="R1" t="s">
        <v>238</v>
      </c>
    </row>
    <row r="2" spans="1:18">
      <c r="A2" t="s">
        <v>33</v>
      </c>
      <c r="B2" s="17"/>
      <c r="C2" s="17">
        <v>60</v>
      </c>
      <c r="D2" s="17">
        <v>16</v>
      </c>
      <c r="E2" s="17"/>
      <c r="F2" s="17"/>
      <c r="G2" s="17">
        <v>1</v>
      </c>
      <c r="H2" s="17">
        <v>400</v>
      </c>
      <c r="I2" s="17">
        <v>9</v>
      </c>
      <c r="J2" s="17">
        <v>60</v>
      </c>
      <c r="K2" s="17">
        <v>24</v>
      </c>
      <c r="M2">
        <v>500</v>
      </c>
      <c r="Q2" t="s">
        <v>239</v>
      </c>
    </row>
    <row r="3" spans="1:18">
      <c r="A3" t="s">
        <v>29</v>
      </c>
      <c r="B3" s="17">
        <v>10</v>
      </c>
      <c r="C3" s="17" t="s">
        <v>44</v>
      </c>
      <c r="D3" s="17">
        <v>16</v>
      </c>
      <c r="E3" s="17">
        <v>6</v>
      </c>
      <c r="F3" s="17">
        <v>8</v>
      </c>
      <c r="G3" s="17">
        <v>24</v>
      </c>
      <c r="H3" s="17">
        <f>ROUND(H2/H4,0)</f>
        <v>7</v>
      </c>
      <c r="I3" s="17">
        <f>I2*I4</f>
        <v>12</v>
      </c>
      <c r="J3">
        <f>J2/J4</f>
        <v>6</v>
      </c>
      <c r="K3">
        <f>K2/K4</f>
        <v>12</v>
      </c>
      <c r="M3">
        <f>ROUND(M2/M4,0)</f>
        <v>8</v>
      </c>
    </row>
    <row r="4" spans="1:18">
      <c r="A4" t="s">
        <v>31</v>
      </c>
      <c r="B4" s="17"/>
      <c r="C4" s="17" t="s">
        <v>43</v>
      </c>
      <c r="D4" s="17">
        <v>1</v>
      </c>
      <c r="E4" s="17"/>
      <c r="F4" s="17"/>
      <c r="G4" s="17"/>
      <c r="H4" s="17">
        <v>60</v>
      </c>
      <c r="I4" s="17">
        <v>1.3333333333333333</v>
      </c>
      <c r="J4">
        <v>10</v>
      </c>
      <c r="K4" s="17">
        <v>2</v>
      </c>
      <c r="M4">
        <v>60</v>
      </c>
    </row>
    <row r="5" spans="1:18">
      <c r="A5" t="s">
        <v>42</v>
      </c>
      <c r="B5" s="17">
        <f>ROUND(24/B3,1)</f>
        <v>2.4</v>
      </c>
      <c r="C5" s="17">
        <v>1</v>
      </c>
      <c r="D5" s="17">
        <f>ROUND(24/D3,1)</f>
        <v>1.5</v>
      </c>
      <c r="E5" s="17">
        <f>24/E3</f>
        <v>4</v>
      </c>
      <c r="F5" s="17">
        <v>2</v>
      </c>
      <c r="G5" s="17">
        <v>1</v>
      </c>
      <c r="H5" s="17">
        <f>ROUND(24/H3,1)</f>
        <v>3.4</v>
      </c>
      <c r="I5" s="17">
        <f>ROUND(24/I3,1)</f>
        <v>2</v>
      </c>
      <c r="J5" s="17">
        <f>ROUND(24/J3,1)</f>
        <v>4</v>
      </c>
      <c r="K5">
        <f>ROUND(24/K3,1)</f>
        <v>2</v>
      </c>
      <c r="M5" s="17">
        <f>ROUND(24/M3,1)</f>
        <v>3</v>
      </c>
    </row>
    <row r="11" spans="1:18">
      <c r="A11" t="s">
        <v>208</v>
      </c>
    </row>
    <row r="12" spans="1:18">
      <c r="A12" t="s">
        <v>209</v>
      </c>
    </row>
    <row r="13" spans="1:18">
      <c r="A13" t="s">
        <v>210</v>
      </c>
    </row>
    <row r="14" spans="1:18">
      <c r="A14" t="s">
        <v>211</v>
      </c>
    </row>
    <row r="15" spans="1:18">
      <c r="A15" t="s">
        <v>242</v>
      </c>
      <c r="B15" t="s">
        <v>243</v>
      </c>
      <c r="C15" t="s">
        <v>243</v>
      </c>
      <c r="D15" t="s">
        <v>243</v>
      </c>
      <c r="E15" t="s">
        <v>229</v>
      </c>
      <c r="F15" t="s">
        <v>243</v>
      </c>
      <c r="G15" t="s">
        <v>243</v>
      </c>
      <c r="H15" t="s">
        <v>244</v>
      </c>
      <c r="I15" t="s">
        <v>245</v>
      </c>
      <c r="J15" t="s">
        <v>243</v>
      </c>
      <c r="K15" t="s">
        <v>246</v>
      </c>
      <c r="M15" t="s">
        <v>58</v>
      </c>
      <c r="O15" t="s">
        <v>130</v>
      </c>
      <c r="P15" t="s">
        <v>247</v>
      </c>
      <c r="Q15" t="s">
        <v>248</v>
      </c>
    </row>
    <row r="16" spans="1:18">
      <c r="A16" t="s">
        <v>227</v>
      </c>
      <c r="B16" t="s">
        <v>228</v>
      </c>
      <c r="C16" t="s">
        <v>228</v>
      </c>
      <c r="D16" t="s">
        <v>228</v>
      </c>
      <c r="E16" t="s">
        <v>229</v>
      </c>
      <c r="F16" t="s">
        <v>228</v>
      </c>
      <c r="G16" t="s">
        <v>228</v>
      </c>
      <c r="H16" t="s">
        <v>230</v>
      </c>
      <c r="I16" t="s">
        <v>228</v>
      </c>
      <c r="J16" t="s">
        <v>236</v>
      </c>
      <c r="K16" t="s">
        <v>235</v>
      </c>
      <c r="M16" t="s">
        <v>234</v>
      </c>
      <c r="O16" t="s">
        <v>233</v>
      </c>
      <c r="P16" t="s">
        <v>230</v>
      </c>
      <c r="Q16" t="s">
        <v>228</v>
      </c>
    </row>
    <row r="17" spans="1:17">
      <c r="A17">
        <v>0</v>
      </c>
      <c r="B17" t="s">
        <v>212</v>
      </c>
      <c r="C17" t="s">
        <v>15</v>
      </c>
      <c r="D17" t="s">
        <v>214</v>
      </c>
      <c r="E17" t="s">
        <v>224</v>
      </c>
      <c r="F17" t="s">
        <v>225</v>
      </c>
      <c r="H17" t="s">
        <v>216</v>
      </c>
      <c r="I17" t="s">
        <v>217</v>
      </c>
      <c r="J17" t="s">
        <v>218</v>
      </c>
      <c r="K17" t="s">
        <v>64</v>
      </c>
      <c r="M17" t="s">
        <v>85</v>
      </c>
      <c r="O17" t="s">
        <v>231</v>
      </c>
      <c r="P17" t="s">
        <v>232</v>
      </c>
      <c r="Q17" t="s">
        <v>240</v>
      </c>
    </row>
    <row r="18" spans="1:17">
      <c r="A18">
        <v>1</v>
      </c>
    </row>
    <row r="19" spans="1:17">
      <c r="A19">
        <v>2</v>
      </c>
    </row>
    <row r="20" spans="1:17">
      <c r="A20">
        <v>3</v>
      </c>
    </row>
    <row r="21" spans="1:17">
      <c r="A21">
        <v>4</v>
      </c>
    </row>
    <row r="22" spans="1:17">
      <c r="A22">
        <v>5</v>
      </c>
    </row>
    <row r="23" spans="1:17">
      <c r="A23">
        <v>6</v>
      </c>
    </row>
    <row r="24" spans="1:17">
      <c r="A24">
        <v>7</v>
      </c>
      <c r="E24" t="s">
        <v>224</v>
      </c>
      <c r="H24" t="s">
        <v>216</v>
      </c>
      <c r="J24" t="s">
        <v>218</v>
      </c>
      <c r="M24" t="s">
        <v>220</v>
      </c>
    </row>
    <row r="25" spans="1:17">
      <c r="A25">
        <v>8</v>
      </c>
    </row>
    <row r="26" spans="1:17">
      <c r="A26">
        <v>9</v>
      </c>
    </row>
    <row r="27" spans="1:17">
      <c r="A27">
        <v>10</v>
      </c>
      <c r="B27" t="s">
        <v>213</v>
      </c>
    </row>
    <row r="28" spans="1:17">
      <c r="A28">
        <v>11</v>
      </c>
    </row>
    <row r="29" spans="1:17">
      <c r="A29">
        <v>12</v>
      </c>
      <c r="D29" t="s">
        <v>214</v>
      </c>
      <c r="E29" t="s">
        <v>224</v>
      </c>
      <c r="F29" t="s">
        <v>225</v>
      </c>
      <c r="G29" t="s">
        <v>226</v>
      </c>
      <c r="H29" t="s">
        <v>216</v>
      </c>
      <c r="I29" t="s">
        <v>217</v>
      </c>
      <c r="J29" t="s">
        <v>218</v>
      </c>
      <c r="K29" t="s">
        <v>64</v>
      </c>
      <c r="M29" t="s">
        <v>85</v>
      </c>
      <c r="N29" t="s">
        <v>223</v>
      </c>
      <c r="Q29" t="s">
        <v>241</v>
      </c>
    </row>
    <row r="30" spans="1:17">
      <c r="A30">
        <v>13</v>
      </c>
    </row>
    <row r="31" spans="1:17">
      <c r="A31">
        <v>14</v>
      </c>
    </row>
    <row r="32" spans="1:17">
      <c r="A32">
        <v>15</v>
      </c>
    </row>
    <row r="33" spans="1:14">
      <c r="A33">
        <v>16</v>
      </c>
    </row>
    <row r="34" spans="1:14">
      <c r="A34">
        <v>17</v>
      </c>
    </row>
    <row r="35" spans="1:14">
      <c r="A35">
        <v>18</v>
      </c>
    </row>
    <row r="36" spans="1:14">
      <c r="A36">
        <v>19</v>
      </c>
    </row>
    <row r="37" spans="1:14">
      <c r="A37">
        <v>20</v>
      </c>
      <c r="B37" t="s">
        <v>212</v>
      </c>
      <c r="E37" t="s">
        <v>224</v>
      </c>
      <c r="H37" t="s">
        <v>216</v>
      </c>
      <c r="J37" t="s">
        <v>218</v>
      </c>
      <c r="N37" t="s">
        <v>223</v>
      </c>
    </row>
    <row r="38" spans="1:14">
      <c r="A38">
        <v>21</v>
      </c>
    </row>
    <row r="39" spans="1:14">
      <c r="A39">
        <v>22</v>
      </c>
    </row>
    <row r="40" spans="1:14">
      <c r="A40">
        <v>23</v>
      </c>
    </row>
    <row r="42" spans="1:14">
      <c r="A42" t="s">
        <v>249</v>
      </c>
    </row>
    <row r="43" spans="1:14">
      <c r="A43" t="s">
        <v>208</v>
      </c>
      <c r="B43" t="s">
        <v>250</v>
      </c>
    </row>
    <row r="44" spans="1:14">
      <c r="B44" t="s">
        <v>251</v>
      </c>
    </row>
    <row r="45" spans="1:14">
      <c r="B45" t="s">
        <v>252</v>
      </c>
      <c r="C45" t="s">
        <v>255</v>
      </c>
    </row>
    <row r="46" spans="1:14">
      <c r="B46" s="20" t="s">
        <v>219</v>
      </c>
      <c r="C46" t="s">
        <v>264</v>
      </c>
    </row>
    <row r="47" spans="1:14">
      <c r="B47" t="s">
        <v>218</v>
      </c>
      <c r="C47" t="s">
        <v>256</v>
      </c>
    </row>
    <row r="48" spans="1:14">
      <c r="B48" t="s">
        <v>232</v>
      </c>
      <c r="C48" t="s">
        <v>257</v>
      </c>
    </row>
    <row r="49" spans="2:3">
      <c r="B49" t="s">
        <v>259</v>
      </c>
      <c r="C49" t="s">
        <v>260</v>
      </c>
    </row>
    <row r="50" spans="2:3">
      <c r="B50" t="s">
        <v>253</v>
      </c>
    </row>
    <row r="51" spans="2:3">
      <c r="B51" t="s">
        <v>254</v>
      </c>
      <c r="C51" t="s">
        <v>261</v>
      </c>
    </row>
    <row r="52" spans="2:3">
      <c r="B52" t="s">
        <v>258</v>
      </c>
    </row>
    <row r="53" spans="2:3">
      <c r="B53" t="s">
        <v>215</v>
      </c>
    </row>
    <row r="54" spans="2:3">
      <c r="B54" t="s">
        <v>64</v>
      </c>
    </row>
    <row r="55" spans="2:3">
      <c r="B55" t="s">
        <v>85</v>
      </c>
    </row>
    <row r="56" spans="2:3">
      <c r="B56" t="s">
        <v>262</v>
      </c>
    </row>
  </sheetData>
  <phoneticPr fontId="4" type="noConversion"/>
  <conditionalFormatting sqref="B5:J5 M5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5:O5">
    <cfRule type="colorScale" priority="1">
      <colorScale>
        <cfvo type="min"/>
        <cfvo type="max"/>
        <color rgb="FF63BE7B"/>
        <color rgb="FFFFEF9C"/>
      </colorScale>
    </cfRule>
  </conditionalFormatting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63947-BB81-48F7-9577-3239617C539A}">
  <sheetPr codeName="Sheet11"/>
  <dimension ref="A1:P74"/>
  <sheetViews>
    <sheetView zoomScale="70" zoomScaleNormal="70" workbookViewId="0">
      <pane xSplit="1" topLeftCell="B1" activePane="topRight" state="frozen"/>
      <selection activeCell="A27" sqref="A27"/>
      <selection pane="topRight" activeCell="J14" activeCellId="1" sqref="L21 J14"/>
    </sheetView>
  </sheetViews>
  <sheetFormatPr defaultRowHeight="13.5"/>
  <cols>
    <col min="1" max="1" width="11" customWidth="1"/>
    <col min="2" max="2" width="17.625" customWidth="1"/>
    <col min="4" max="4" width="21" customWidth="1"/>
    <col min="5" max="5" width="15.875" customWidth="1"/>
    <col min="6" max="6" width="9" customWidth="1"/>
    <col min="7" max="7" width="10.875" customWidth="1"/>
    <col min="8" max="8" width="11" customWidth="1"/>
    <col min="17" max="17" width="20.375" customWidth="1"/>
  </cols>
  <sheetData>
    <row r="1" spans="1:16">
      <c r="B1" t="s">
        <v>97</v>
      </c>
      <c r="C1" t="s">
        <v>85</v>
      </c>
      <c r="D1" t="s">
        <v>111</v>
      </c>
      <c r="E1" t="s">
        <v>123</v>
      </c>
      <c r="F1" t="s">
        <v>139</v>
      </c>
      <c r="G1" t="s">
        <v>145</v>
      </c>
      <c r="H1" t="s">
        <v>147</v>
      </c>
      <c r="I1" t="s">
        <v>149</v>
      </c>
      <c r="J1" t="s">
        <v>151</v>
      </c>
      <c r="K1" t="s">
        <v>153</v>
      </c>
      <c r="L1" t="s">
        <v>159</v>
      </c>
      <c r="M1" t="s">
        <v>169</v>
      </c>
      <c r="N1" t="s">
        <v>183</v>
      </c>
      <c r="O1" t="s">
        <v>191</v>
      </c>
      <c r="P1" t="s">
        <v>207</v>
      </c>
    </row>
    <row r="2" spans="1:16" ht="161.25" customHeight="1">
      <c r="A2" t="s">
        <v>75</v>
      </c>
      <c r="B2" s="18"/>
      <c r="C2" s="18" t="s">
        <v>86</v>
      </c>
      <c r="D2" s="18" t="s">
        <v>122</v>
      </c>
      <c r="E2" s="18" t="s">
        <v>124</v>
      </c>
      <c r="F2" s="18" t="s">
        <v>144</v>
      </c>
      <c r="G2" s="18" t="s">
        <v>146</v>
      </c>
      <c r="H2" s="18" t="s">
        <v>148</v>
      </c>
      <c r="I2" s="18" t="s">
        <v>150</v>
      </c>
      <c r="J2" s="18" t="s">
        <v>152</v>
      </c>
      <c r="K2" s="18" t="s">
        <v>154</v>
      </c>
      <c r="L2" s="18" t="s">
        <v>160</v>
      </c>
      <c r="M2" s="18" t="s">
        <v>170</v>
      </c>
      <c r="N2" s="18" t="s">
        <v>184</v>
      </c>
      <c r="O2" s="18" t="s">
        <v>192</v>
      </c>
      <c r="P2" s="18" t="s">
        <v>84</v>
      </c>
    </row>
    <row r="3" spans="1:16">
      <c r="A3" t="s">
        <v>101</v>
      </c>
      <c r="C3" t="s">
        <v>102</v>
      </c>
      <c r="D3" t="s">
        <v>102</v>
      </c>
      <c r="E3" t="s">
        <v>102</v>
      </c>
      <c r="F3" t="s">
        <v>103</v>
      </c>
      <c r="K3" t="s">
        <v>102</v>
      </c>
      <c r="L3" t="s">
        <v>162</v>
      </c>
      <c r="M3" t="s">
        <v>102</v>
      </c>
      <c r="N3" t="s">
        <v>103</v>
      </c>
      <c r="P3" t="s">
        <v>103</v>
      </c>
    </row>
    <row r="4" spans="1:16">
      <c r="A4" t="s">
        <v>76</v>
      </c>
      <c r="B4" t="s">
        <v>138</v>
      </c>
      <c r="E4">
        <v>500</v>
      </c>
      <c r="P4" s="22">
        <v>300</v>
      </c>
    </row>
    <row r="5" spans="1:16">
      <c r="A5" t="s">
        <v>77</v>
      </c>
      <c r="B5" t="s">
        <v>273</v>
      </c>
      <c r="D5" s="19">
        <v>9.0999999999999998E-2</v>
      </c>
      <c r="L5" t="s">
        <v>164</v>
      </c>
      <c r="P5">
        <v>500</v>
      </c>
    </row>
    <row r="6" spans="1:16">
      <c r="A6" s="21" t="s">
        <v>166</v>
      </c>
      <c r="B6" t="s">
        <v>129</v>
      </c>
      <c r="L6">
        <v>75000</v>
      </c>
    </row>
    <row r="7" spans="1:16">
      <c r="A7" s="21" t="s">
        <v>83</v>
      </c>
      <c r="B7" t="s">
        <v>129</v>
      </c>
      <c r="C7">
        <v>200</v>
      </c>
      <c r="E7">
        <v>1500</v>
      </c>
      <c r="F7" t="s">
        <v>141</v>
      </c>
      <c r="M7">
        <v>200</v>
      </c>
      <c r="N7" t="s">
        <v>186</v>
      </c>
      <c r="O7">
        <v>40</v>
      </c>
      <c r="P7">
        <v>400</v>
      </c>
    </row>
    <row r="8" spans="1:16">
      <c r="A8" s="21" t="s">
        <v>82</v>
      </c>
      <c r="B8" t="s">
        <v>129</v>
      </c>
      <c r="C8">
        <v>200</v>
      </c>
      <c r="E8">
        <v>1500</v>
      </c>
      <c r="F8" t="s">
        <v>141</v>
      </c>
      <c r="L8" t="s">
        <v>165</v>
      </c>
      <c r="M8">
        <v>200</v>
      </c>
      <c r="N8" t="s">
        <v>186</v>
      </c>
      <c r="O8">
        <v>40</v>
      </c>
      <c r="P8">
        <v>400</v>
      </c>
    </row>
    <row r="9" spans="1:16">
      <c r="A9" s="21" t="s">
        <v>81</v>
      </c>
      <c r="B9" t="s">
        <v>129</v>
      </c>
      <c r="C9">
        <v>200</v>
      </c>
      <c r="E9">
        <v>1500</v>
      </c>
      <c r="F9" t="s">
        <v>141</v>
      </c>
      <c r="M9">
        <v>200</v>
      </c>
      <c r="N9" t="s">
        <v>186</v>
      </c>
      <c r="O9">
        <v>40</v>
      </c>
      <c r="P9">
        <v>400</v>
      </c>
    </row>
    <row r="10" spans="1:16">
      <c r="A10" t="s">
        <v>78</v>
      </c>
      <c r="B10" t="s">
        <v>137</v>
      </c>
      <c r="D10" s="19">
        <v>4.0000000000000001E-3</v>
      </c>
      <c r="P10" s="25">
        <v>20000</v>
      </c>
    </row>
    <row r="11" spans="1:16">
      <c r="A11" t="s">
        <v>79</v>
      </c>
      <c r="B11" t="s">
        <v>137</v>
      </c>
      <c r="P11" s="25">
        <v>50000</v>
      </c>
    </row>
    <row r="12" spans="1:16">
      <c r="A12" t="s">
        <v>80</v>
      </c>
      <c r="B12" t="s">
        <v>137</v>
      </c>
      <c r="P12" s="25">
        <v>200000</v>
      </c>
    </row>
    <row r="13" spans="1:16">
      <c r="A13" t="s">
        <v>87</v>
      </c>
      <c r="B13" t="s">
        <v>110</v>
      </c>
      <c r="C13">
        <v>1800</v>
      </c>
      <c r="E13">
        <v>15000</v>
      </c>
      <c r="F13" s="22" t="s">
        <v>143</v>
      </c>
    </row>
    <row r="14" spans="1:16">
      <c r="A14" t="s">
        <v>88</v>
      </c>
      <c r="B14" t="s">
        <v>110</v>
      </c>
      <c r="C14">
        <v>1800</v>
      </c>
      <c r="E14">
        <v>15000</v>
      </c>
      <c r="F14" s="22" t="s">
        <v>143</v>
      </c>
    </row>
    <row r="15" spans="1:16">
      <c r="A15" t="s">
        <v>89</v>
      </c>
      <c r="B15" t="s">
        <v>109</v>
      </c>
      <c r="C15">
        <v>1800</v>
      </c>
      <c r="D15" s="19">
        <v>2.1000000000000001E-2</v>
      </c>
      <c r="F15" s="22" t="s">
        <v>140</v>
      </c>
    </row>
    <row r="16" spans="1:16">
      <c r="A16" t="s">
        <v>90</v>
      </c>
      <c r="B16" t="s">
        <v>108</v>
      </c>
      <c r="C16">
        <v>3200</v>
      </c>
      <c r="O16">
        <v>1000</v>
      </c>
    </row>
    <row r="17" spans="1:15">
      <c r="A17" t="s">
        <v>91</v>
      </c>
      <c r="B17" t="s">
        <v>106</v>
      </c>
      <c r="C17">
        <v>600</v>
      </c>
      <c r="E17">
        <v>5000</v>
      </c>
      <c r="O17">
        <v>300</v>
      </c>
    </row>
    <row r="18" spans="1:15">
      <c r="A18" t="s">
        <v>92</v>
      </c>
      <c r="B18" t="s">
        <v>105</v>
      </c>
      <c r="C18">
        <v>1600</v>
      </c>
    </row>
    <row r="19" spans="1:15">
      <c r="A19" t="s">
        <v>93</v>
      </c>
      <c r="B19" t="s">
        <v>104</v>
      </c>
      <c r="C19">
        <v>2900</v>
      </c>
    </row>
    <row r="20" spans="1:15">
      <c r="A20" t="s">
        <v>94</v>
      </c>
      <c r="B20" t="s">
        <v>107</v>
      </c>
      <c r="C20">
        <v>10000</v>
      </c>
    </row>
    <row r="21" spans="1:15">
      <c r="A21" t="s">
        <v>95</v>
      </c>
      <c r="B21" t="s">
        <v>98</v>
      </c>
      <c r="C21">
        <v>180</v>
      </c>
      <c r="L21" s="23" t="s">
        <v>163</v>
      </c>
    </row>
    <row r="22" spans="1:15">
      <c r="A22" t="s">
        <v>117</v>
      </c>
      <c r="B22" t="s">
        <v>99</v>
      </c>
      <c r="C22">
        <v>60</v>
      </c>
      <c r="E22">
        <v>500</v>
      </c>
    </row>
    <row r="23" spans="1:15">
      <c r="A23" t="s">
        <v>96</v>
      </c>
      <c r="B23" t="s">
        <v>100</v>
      </c>
      <c r="C23">
        <v>40</v>
      </c>
    </row>
    <row r="24" spans="1:15">
      <c r="A24" t="s">
        <v>112</v>
      </c>
      <c r="B24" t="s">
        <v>109</v>
      </c>
      <c r="D24" s="19">
        <v>1E-3</v>
      </c>
    </row>
    <row r="25" spans="1:15">
      <c r="A25" t="s">
        <v>113</v>
      </c>
      <c r="B25" t="s">
        <v>133</v>
      </c>
      <c r="D25" s="19">
        <v>7.0000000000000001E-3</v>
      </c>
    </row>
    <row r="26" spans="1:15">
      <c r="A26" t="s">
        <v>114</v>
      </c>
      <c r="B26" t="s">
        <v>136</v>
      </c>
      <c r="D26" s="19">
        <v>1.7999999999999999E-2</v>
      </c>
      <c r="O26">
        <v>200</v>
      </c>
    </row>
    <row r="27" spans="1:15">
      <c r="A27" s="21" t="s">
        <v>115</v>
      </c>
      <c r="B27" t="s">
        <v>135</v>
      </c>
      <c r="D27" s="19">
        <v>5.3999999999999999E-2</v>
      </c>
      <c r="K27">
        <v>10</v>
      </c>
      <c r="M27" t="s">
        <v>182</v>
      </c>
    </row>
    <row r="28" spans="1:15">
      <c r="A28" s="21" t="s">
        <v>193</v>
      </c>
      <c r="B28" t="s">
        <v>194</v>
      </c>
      <c r="O28" t="s">
        <v>176</v>
      </c>
    </row>
    <row r="29" spans="1:15">
      <c r="A29" s="21" t="s">
        <v>116</v>
      </c>
      <c r="B29" t="s">
        <v>134</v>
      </c>
      <c r="D29" s="19">
        <v>9.0999999999999998E-2</v>
      </c>
      <c r="E29">
        <v>60</v>
      </c>
      <c r="K29">
        <v>4</v>
      </c>
      <c r="O29">
        <v>4</v>
      </c>
    </row>
    <row r="30" spans="1:15">
      <c r="A30" t="s">
        <v>120</v>
      </c>
      <c r="B30" t="s">
        <v>132</v>
      </c>
      <c r="D30" s="19">
        <v>0.127</v>
      </c>
      <c r="N30" t="s">
        <v>189</v>
      </c>
    </row>
    <row r="31" spans="1:15">
      <c r="A31" t="s">
        <v>121</v>
      </c>
      <c r="B31" t="s">
        <v>133</v>
      </c>
      <c r="D31" s="19">
        <v>0.16399999999999998</v>
      </c>
      <c r="N31">
        <v>350</v>
      </c>
    </row>
    <row r="32" spans="1:15">
      <c r="A32" t="s">
        <v>118</v>
      </c>
      <c r="B32" t="s">
        <v>131</v>
      </c>
      <c r="D32" s="19">
        <v>0.21099999999999999</v>
      </c>
      <c r="F32" t="s">
        <v>142</v>
      </c>
      <c r="K32">
        <v>40</v>
      </c>
      <c r="N32" s="23" t="s">
        <v>190</v>
      </c>
    </row>
    <row r="33" spans="1:14">
      <c r="A33" t="s">
        <v>119</v>
      </c>
      <c r="B33" t="s">
        <v>130</v>
      </c>
      <c r="D33" s="19">
        <v>0.21099999999999999</v>
      </c>
      <c r="E33">
        <v>30</v>
      </c>
      <c r="M33">
        <v>40</v>
      </c>
      <c r="N33" t="s">
        <v>185</v>
      </c>
    </row>
    <row r="34" spans="1:14">
      <c r="A34" t="s">
        <v>125</v>
      </c>
      <c r="B34" t="s">
        <v>130</v>
      </c>
      <c r="E34">
        <v>2000</v>
      </c>
      <c r="K34">
        <v>120</v>
      </c>
    </row>
    <row r="35" spans="1:14">
      <c r="A35" t="s">
        <v>126</v>
      </c>
      <c r="B35" t="s">
        <v>129</v>
      </c>
      <c r="E35">
        <v>80</v>
      </c>
      <c r="L35">
        <v>500</v>
      </c>
      <c r="M35">
        <v>125</v>
      </c>
    </row>
    <row r="36" spans="1:14">
      <c r="A36" t="s">
        <v>127</v>
      </c>
      <c r="B36" t="s">
        <v>128</v>
      </c>
      <c r="L36" s="22">
        <v>1000</v>
      </c>
    </row>
    <row r="37" spans="1:14">
      <c r="A37" t="s">
        <v>155</v>
      </c>
      <c r="B37" t="s">
        <v>111</v>
      </c>
      <c r="K37">
        <v>50</v>
      </c>
    </row>
    <row r="38" spans="1:14">
      <c r="A38" t="s">
        <v>157</v>
      </c>
      <c r="B38" t="s">
        <v>267</v>
      </c>
      <c r="K38">
        <v>200</v>
      </c>
    </row>
    <row r="39" spans="1:14">
      <c r="A39" t="s">
        <v>156</v>
      </c>
      <c r="B39" t="s">
        <v>268</v>
      </c>
      <c r="K39">
        <v>300</v>
      </c>
    </row>
    <row r="40" spans="1:14">
      <c r="A40" t="s">
        <v>158</v>
      </c>
      <c r="K40">
        <v>25</v>
      </c>
    </row>
    <row r="41" spans="1:14">
      <c r="A41" t="s">
        <v>161</v>
      </c>
      <c r="B41" t="s">
        <v>269</v>
      </c>
      <c r="L41" s="22">
        <v>2000</v>
      </c>
    </row>
    <row r="42" spans="1:14">
      <c r="A42" t="s">
        <v>167</v>
      </c>
      <c r="B42" t="s">
        <v>136</v>
      </c>
      <c r="L42" t="s">
        <v>168</v>
      </c>
    </row>
    <row r="43" spans="1:14">
      <c r="A43" t="s">
        <v>171</v>
      </c>
      <c r="B43" t="s">
        <v>270</v>
      </c>
      <c r="M43" s="22" t="s">
        <v>176</v>
      </c>
    </row>
    <row r="44" spans="1:14">
      <c r="A44" t="s">
        <v>172</v>
      </c>
      <c r="B44" t="s">
        <v>270</v>
      </c>
      <c r="M44" s="22" t="s">
        <v>176</v>
      </c>
    </row>
    <row r="45" spans="1:14">
      <c r="A45" t="s">
        <v>173</v>
      </c>
      <c r="B45" t="s">
        <v>270</v>
      </c>
      <c r="M45" s="22" t="s">
        <v>176</v>
      </c>
    </row>
    <row r="46" spans="1:14">
      <c r="A46" t="s">
        <v>174</v>
      </c>
      <c r="B46" t="s">
        <v>270</v>
      </c>
      <c r="M46" s="22" t="s">
        <v>176</v>
      </c>
    </row>
    <row r="47" spans="1:14">
      <c r="A47" t="s">
        <v>177</v>
      </c>
      <c r="B47" t="s">
        <v>271</v>
      </c>
      <c r="M47" s="21" t="s">
        <v>182</v>
      </c>
    </row>
    <row r="48" spans="1:14">
      <c r="A48" t="s">
        <v>178</v>
      </c>
      <c r="B48" t="s">
        <v>271</v>
      </c>
      <c r="M48" s="21" t="s">
        <v>182</v>
      </c>
    </row>
    <row r="49" spans="1:15">
      <c r="A49" t="s">
        <v>179</v>
      </c>
      <c r="B49" t="s">
        <v>271</v>
      </c>
      <c r="M49" t="s">
        <v>182</v>
      </c>
    </row>
    <row r="50" spans="1:15">
      <c r="A50" s="21" t="s">
        <v>180</v>
      </c>
      <c r="B50" t="s">
        <v>181</v>
      </c>
      <c r="M50" t="s">
        <v>182</v>
      </c>
    </row>
    <row r="51" spans="1:15">
      <c r="A51" s="21" t="s">
        <v>187</v>
      </c>
      <c r="N51" s="22" t="s">
        <v>188</v>
      </c>
    </row>
    <row r="52" spans="1:15">
      <c r="A52" s="21" t="s">
        <v>203</v>
      </c>
      <c r="O52">
        <v>10</v>
      </c>
    </row>
    <row r="53" spans="1:15">
      <c r="A53" t="s">
        <v>202</v>
      </c>
      <c r="B53" t="s">
        <v>272</v>
      </c>
      <c r="O53">
        <v>20</v>
      </c>
    </row>
    <row r="54" spans="1:15">
      <c r="A54" t="s">
        <v>201</v>
      </c>
      <c r="B54" t="s">
        <v>106</v>
      </c>
      <c r="O54">
        <v>20</v>
      </c>
    </row>
    <row r="55" spans="1:15">
      <c r="A55" t="s">
        <v>200</v>
      </c>
      <c r="O55">
        <v>20</v>
      </c>
    </row>
    <row r="56" spans="1:15">
      <c r="A56" t="s">
        <v>199</v>
      </c>
      <c r="O56">
        <v>50</v>
      </c>
    </row>
    <row r="57" spans="1:15">
      <c r="A57" t="s">
        <v>198</v>
      </c>
      <c r="O57">
        <v>30</v>
      </c>
    </row>
    <row r="58" spans="1:15">
      <c r="A58" t="s">
        <v>197</v>
      </c>
      <c r="O58" s="24" t="s">
        <v>175</v>
      </c>
    </row>
    <row r="59" spans="1:15">
      <c r="A59" t="s">
        <v>204</v>
      </c>
      <c r="O59" s="24" t="s">
        <v>175</v>
      </c>
    </row>
    <row r="60" spans="1:15">
      <c r="A60" t="s">
        <v>205</v>
      </c>
      <c r="O60" s="24" t="s">
        <v>175</v>
      </c>
    </row>
    <row r="61" spans="1:15">
      <c r="A61" t="s">
        <v>206</v>
      </c>
      <c r="O61" s="24" t="s">
        <v>175</v>
      </c>
    </row>
    <row r="62" spans="1:15">
      <c r="A62" t="s">
        <v>196</v>
      </c>
      <c r="O62">
        <v>500</v>
      </c>
    </row>
    <row r="63" spans="1:15">
      <c r="A63" t="s">
        <v>195</v>
      </c>
      <c r="O63">
        <v>5000</v>
      </c>
    </row>
    <row r="64" spans="1:15">
      <c r="A64" t="s">
        <v>266</v>
      </c>
    </row>
    <row r="71" ht="18" customHeight="1"/>
    <row r="74" ht="15.75" customHeight="1"/>
  </sheetData>
  <phoneticPr fontId="4" type="noConversion"/>
  <conditionalFormatting sqref="A1:A1048576">
    <cfRule type="duplicateValues" dxfId="1" priority="15"/>
    <cfRule type="duplicateValues" dxfId="0" priority="16"/>
  </conditionalFormatting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442E8-406D-44EA-B8B0-F74E3CE89C8C}">
  <sheetPr codeName="Sheet10"/>
  <dimension ref="A1:AA70"/>
  <sheetViews>
    <sheetView workbookViewId="0">
      <selection activeCell="AA35" sqref="AA35"/>
    </sheetView>
  </sheetViews>
  <sheetFormatPr defaultRowHeight="13.5"/>
  <cols>
    <col min="1" max="1" width="11.25" customWidth="1"/>
  </cols>
  <sheetData>
    <row r="1" spans="1:9">
      <c r="A1" t="s">
        <v>69</v>
      </c>
      <c r="B1">
        <v>4.5540000000000003</v>
      </c>
      <c r="C1">
        <v>4.4569999999999999</v>
      </c>
      <c r="D1">
        <v>4.3579999999999997</v>
      </c>
      <c r="E1">
        <v>4.258</v>
      </c>
      <c r="F1">
        <v>4.157</v>
      </c>
      <c r="G1">
        <v>4.0549999999999997</v>
      </c>
      <c r="H1">
        <v>3.9510000000000001</v>
      </c>
    </row>
    <row r="2" spans="1:9">
      <c r="A2" t="s">
        <v>68</v>
      </c>
      <c r="B2">
        <v>76</v>
      </c>
      <c r="C2">
        <v>76</v>
      </c>
      <c r="D2">
        <v>77</v>
      </c>
      <c r="E2">
        <v>77</v>
      </c>
      <c r="F2">
        <v>77</v>
      </c>
      <c r="G2">
        <v>78</v>
      </c>
      <c r="H2">
        <v>78</v>
      </c>
    </row>
    <row r="3" spans="1:9">
      <c r="B3">
        <f>B1/B2</f>
        <v>5.9921052631578951E-2</v>
      </c>
      <c r="C3">
        <f t="shared" ref="C3:H3" si="0">C1/C2</f>
        <v>5.8644736842105263E-2</v>
      </c>
      <c r="D3">
        <f t="shared" si="0"/>
        <v>5.6597402597402591E-2</v>
      </c>
      <c r="E3">
        <f t="shared" si="0"/>
        <v>5.5298701298701299E-2</v>
      </c>
      <c r="F3">
        <f t="shared" si="0"/>
        <v>5.3987012987012986E-2</v>
      </c>
      <c r="G3">
        <f t="shared" si="0"/>
        <v>5.1987179487179486E-2</v>
      </c>
      <c r="H3">
        <f t="shared" si="0"/>
        <v>5.0653846153846153E-2</v>
      </c>
    </row>
    <row r="4" spans="1:9">
      <c r="A4" t="s">
        <v>69</v>
      </c>
      <c r="B4">
        <v>2.238</v>
      </c>
      <c r="C4">
        <v>3.2509999999999999</v>
      </c>
      <c r="D4">
        <v>4.2969999999999997</v>
      </c>
      <c r="E4">
        <v>5.3769999999999998</v>
      </c>
      <c r="F4">
        <v>6.492</v>
      </c>
      <c r="G4">
        <v>7.6429999999999998</v>
      </c>
      <c r="H4">
        <v>8.8290000000000006</v>
      </c>
      <c r="I4">
        <v>10.5</v>
      </c>
    </row>
    <row r="5" spans="1:9">
      <c r="A5" t="s">
        <v>68</v>
      </c>
      <c r="B5">
        <v>73</v>
      </c>
      <c r="C5">
        <v>74</v>
      </c>
      <c r="D5">
        <v>75</v>
      </c>
      <c r="E5">
        <v>76</v>
      </c>
      <c r="F5">
        <v>77</v>
      </c>
      <c r="G5">
        <v>79</v>
      </c>
      <c r="H5">
        <v>80</v>
      </c>
      <c r="I5">
        <v>81</v>
      </c>
    </row>
    <row r="6" spans="1:9">
      <c r="B6">
        <f>B4/B5</f>
        <v>3.0657534246575344E-2</v>
      </c>
      <c r="C6">
        <f t="shared" ref="C6" si="1">C4/C5</f>
        <v>4.3932432432432431E-2</v>
      </c>
      <c r="D6">
        <f t="shared" ref="D6" si="2">D4/D5</f>
        <v>5.7293333333333328E-2</v>
      </c>
      <c r="E6">
        <f t="shared" ref="E6" si="3">E4/E5</f>
        <v>7.0749999999999993E-2</v>
      </c>
      <c r="F6">
        <f t="shared" ref="F6" si="4">F4/F5</f>
        <v>8.431168831168831E-2</v>
      </c>
      <c r="G6">
        <f t="shared" ref="G6" si="5">G4/G5</f>
        <v>9.6746835443037971E-2</v>
      </c>
      <c r="H6">
        <f>H4/H5</f>
        <v>0.1103625</v>
      </c>
      <c r="I6">
        <f>I4/I5</f>
        <v>0.12962962962962962</v>
      </c>
    </row>
    <row r="7" spans="1:9">
      <c r="A7" t="s">
        <v>69</v>
      </c>
      <c r="B7">
        <v>4.665</v>
      </c>
      <c r="C7">
        <v>5.5389999999999997</v>
      </c>
      <c r="D7">
        <v>6.444</v>
      </c>
      <c r="E7">
        <v>7.3789999999999996</v>
      </c>
      <c r="F7">
        <v>8.3420000000000005</v>
      </c>
      <c r="G7">
        <v>9.3369999999999997</v>
      </c>
      <c r="H7">
        <v>10.36</v>
      </c>
      <c r="I7">
        <v>11.41</v>
      </c>
    </row>
    <row r="8" spans="1:9">
      <c r="A8" t="s">
        <v>68</v>
      </c>
      <c r="B8">
        <v>75</v>
      </c>
      <c r="C8">
        <v>77</v>
      </c>
      <c r="D8">
        <v>78</v>
      </c>
      <c r="E8">
        <v>79</v>
      </c>
      <c r="F8">
        <v>81</v>
      </c>
      <c r="G8">
        <v>82</v>
      </c>
      <c r="H8">
        <v>83</v>
      </c>
      <c r="I8">
        <v>85</v>
      </c>
    </row>
    <row r="9" spans="1:9">
      <c r="B9">
        <f>B7/B8</f>
        <v>6.2199999999999998E-2</v>
      </c>
      <c r="C9">
        <f t="shared" ref="C9" si="6">C7/C8</f>
        <v>7.1935064935064935E-2</v>
      </c>
      <c r="D9">
        <f t="shared" ref="D9" si="7">D7/D8</f>
        <v>8.2615384615384618E-2</v>
      </c>
      <c r="E9">
        <f t="shared" ref="E9" si="8">E7/E8</f>
        <v>9.3405063291139234E-2</v>
      </c>
      <c r="F9">
        <f t="shared" ref="F9" si="9">F7/F8</f>
        <v>0.10298765432098766</v>
      </c>
      <c r="G9">
        <f t="shared" ref="G9" si="10">G7/G8</f>
        <v>0.11386585365853658</v>
      </c>
      <c r="H9">
        <f t="shared" ref="H9" si="11">H7/H8</f>
        <v>0.12481927710843373</v>
      </c>
      <c r="I9">
        <f t="shared" ref="I9" si="12">I7/I8</f>
        <v>0.13423529411764706</v>
      </c>
    </row>
    <row r="10" spans="1:9">
      <c r="A10" t="s">
        <v>69</v>
      </c>
      <c r="B10">
        <v>5.2919999999999998</v>
      </c>
      <c r="C10">
        <v>6.5659999999999998</v>
      </c>
      <c r="D10">
        <v>7.8810000000000002</v>
      </c>
      <c r="E10">
        <v>9.2370000000000001</v>
      </c>
      <c r="F10">
        <v>10.63</v>
      </c>
      <c r="G10">
        <v>12.07</v>
      </c>
      <c r="H10">
        <v>13.56</v>
      </c>
      <c r="I10">
        <v>15.1</v>
      </c>
    </row>
    <row r="11" spans="1:9">
      <c r="A11" t="s">
        <v>68</v>
      </c>
      <c r="B11">
        <v>79</v>
      </c>
      <c r="C11">
        <v>80</v>
      </c>
      <c r="D11">
        <v>81</v>
      </c>
      <c r="E11">
        <v>82</v>
      </c>
      <c r="F11">
        <v>84</v>
      </c>
      <c r="G11">
        <v>85</v>
      </c>
      <c r="H11">
        <v>87</v>
      </c>
      <c r="I11">
        <v>88</v>
      </c>
    </row>
    <row r="12" spans="1:9">
      <c r="B12">
        <f>B10/B11</f>
        <v>6.698734177215189E-2</v>
      </c>
      <c r="C12">
        <f t="shared" ref="C12" si="13">C10/C11</f>
        <v>8.2074999999999995E-2</v>
      </c>
      <c r="D12">
        <f t="shared" ref="D12" si="14">D10/D11</f>
        <v>9.7296296296296297E-2</v>
      </c>
      <c r="E12">
        <f t="shared" ref="E12" si="15">E10/E11</f>
        <v>0.11264634146341464</v>
      </c>
      <c r="F12">
        <f t="shared" ref="F12" si="16">F10/F11</f>
        <v>0.12654761904761905</v>
      </c>
      <c r="G12">
        <f t="shared" ref="G12" si="17">G10/G11</f>
        <v>0.14200000000000002</v>
      </c>
      <c r="H12">
        <f t="shared" ref="H12:I12" si="18">H10/H11</f>
        <v>0.15586206896551724</v>
      </c>
      <c r="I12">
        <f t="shared" si="18"/>
        <v>0.1715909090909091</v>
      </c>
    </row>
    <row r="13" spans="1:9">
      <c r="A13" t="s">
        <v>69</v>
      </c>
      <c r="B13">
        <v>7.0019999999999998</v>
      </c>
      <c r="C13">
        <v>8.4190000000000005</v>
      </c>
      <c r="D13">
        <v>9.8810000000000002</v>
      </c>
      <c r="E13">
        <v>11.38</v>
      </c>
      <c r="F13">
        <v>12.94</v>
      </c>
      <c r="G13">
        <v>14.55</v>
      </c>
      <c r="H13">
        <v>16.2</v>
      </c>
      <c r="I13">
        <v>17.91</v>
      </c>
    </row>
    <row r="14" spans="1:9">
      <c r="A14" t="s">
        <v>68</v>
      </c>
      <c r="B14">
        <v>82</v>
      </c>
      <c r="C14">
        <v>83</v>
      </c>
      <c r="D14">
        <v>84</v>
      </c>
      <c r="E14">
        <v>86</v>
      </c>
      <c r="F14">
        <v>87</v>
      </c>
      <c r="G14">
        <v>89</v>
      </c>
      <c r="H14">
        <v>90</v>
      </c>
      <c r="I14">
        <v>92</v>
      </c>
    </row>
    <row r="15" spans="1:9">
      <c r="B15">
        <f>B13/B14</f>
        <v>8.5390243902439017E-2</v>
      </c>
      <c r="C15">
        <f t="shared" ref="C15" si="19">C13/C14</f>
        <v>0.10143373493975905</v>
      </c>
      <c r="D15">
        <f t="shared" ref="D15" si="20">D13/D14</f>
        <v>0.11763095238095238</v>
      </c>
      <c r="E15">
        <f t="shared" ref="E15" si="21">E13/E14</f>
        <v>0.13232558139534883</v>
      </c>
      <c r="F15">
        <f t="shared" ref="F15" si="22">F13/F14</f>
        <v>0.14873563218390803</v>
      </c>
      <c r="G15">
        <f t="shared" ref="G15" si="23">G13/G14</f>
        <v>0.16348314606741574</v>
      </c>
      <c r="H15">
        <f t="shared" ref="H15:I15" si="24">H13/H14</f>
        <v>0.18</v>
      </c>
      <c r="I15">
        <f t="shared" si="24"/>
        <v>0.19467391304347825</v>
      </c>
    </row>
    <row r="16" spans="1:9">
      <c r="B16">
        <f>C15-B15</f>
        <v>1.6043491037320029E-2</v>
      </c>
      <c r="C16">
        <f t="shared" ref="C16:I16" si="25">D15-C15</f>
        <v>1.6197217441193332E-2</v>
      </c>
      <c r="D16">
        <f t="shared" si="25"/>
        <v>1.4694629014396457E-2</v>
      </c>
      <c r="E16">
        <f t="shared" si="25"/>
        <v>1.64100507885592E-2</v>
      </c>
      <c r="F16">
        <f t="shared" si="25"/>
        <v>1.4747513883507701E-2</v>
      </c>
      <c r="G16">
        <f t="shared" si="25"/>
        <v>1.6516853932584258E-2</v>
      </c>
      <c r="H16">
        <f t="shared" si="25"/>
        <v>1.4673913043478259E-2</v>
      </c>
      <c r="I16">
        <f t="shared" si="25"/>
        <v>-0.19467391304347825</v>
      </c>
    </row>
    <row r="19" spans="1:9">
      <c r="A19" t="s">
        <v>69</v>
      </c>
      <c r="B19">
        <v>4.665</v>
      </c>
      <c r="C19">
        <v>5.5389999999999997</v>
      </c>
      <c r="D19">
        <v>6.444</v>
      </c>
      <c r="E19">
        <v>7.3789999999999996</v>
      </c>
      <c r="F19">
        <v>8.3420000000000005</v>
      </c>
      <c r="G19">
        <v>9.3369999999999997</v>
      </c>
      <c r="H19">
        <v>10.36</v>
      </c>
      <c r="I19">
        <v>11.41</v>
      </c>
    </row>
    <row r="20" spans="1:9">
      <c r="A20" t="s">
        <v>68</v>
      </c>
      <c r="B20">
        <v>75</v>
      </c>
      <c r="C20">
        <v>77</v>
      </c>
      <c r="D20">
        <v>78</v>
      </c>
      <c r="E20">
        <v>79</v>
      </c>
      <c r="F20">
        <v>81</v>
      </c>
      <c r="G20">
        <v>82</v>
      </c>
      <c r="H20">
        <v>83</v>
      </c>
      <c r="I20">
        <v>85</v>
      </c>
    </row>
    <row r="21" spans="1:9">
      <c r="A21" t="s">
        <v>69</v>
      </c>
      <c r="B21">
        <v>5.2919999999999998</v>
      </c>
      <c r="C21">
        <v>6.5659999999999998</v>
      </c>
      <c r="D21">
        <v>7.8810000000000002</v>
      </c>
      <c r="E21">
        <v>9.2370000000000001</v>
      </c>
      <c r="F21">
        <v>10.63</v>
      </c>
      <c r="G21">
        <v>12.07</v>
      </c>
      <c r="H21">
        <v>13.56</v>
      </c>
      <c r="I21">
        <v>15.1</v>
      </c>
    </row>
    <row r="22" spans="1:9">
      <c r="A22" t="s">
        <v>68</v>
      </c>
      <c r="B22">
        <v>79</v>
      </c>
      <c r="C22">
        <v>80</v>
      </c>
      <c r="D22">
        <v>81</v>
      </c>
      <c r="E22">
        <v>82</v>
      </c>
      <c r="F22">
        <v>84</v>
      </c>
      <c r="G22">
        <v>85</v>
      </c>
      <c r="H22">
        <v>87</v>
      </c>
      <c r="I22">
        <v>88</v>
      </c>
    </row>
    <row r="23" spans="1:9">
      <c r="A23" t="s">
        <v>69</v>
      </c>
      <c r="B23">
        <v>7.0019999999999998</v>
      </c>
      <c r="C23">
        <v>8.4190000000000005</v>
      </c>
      <c r="D23">
        <v>9.8810000000000002</v>
      </c>
      <c r="E23">
        <v>11.38</v>
      </c>
      <c r="F23">
        <v>12.94</v>
      </c>
      <c r="G23">
        <v>14.55</v>
      </c>
      <c r="H23">
        <v>16.2</v>
      </c>
      <c r="I23">
        <v>17.91</v>
      </c>
    </row>
    <row r="24" spans="1:9">
      <c r="A24" t="s">
        <v>68</v>
      </c>
      <c r="B24">
        <v>82</v>
      </c>
      <c r="C24">
        <v>83</v>
      </c>
      <c r="D24">
        <v>84</v>
      </c>
      <c r="E24">
        <v>86</v>
      </c>
      <c r="F24">
        <v>87</v>
      </c>
      <c r="G24">
        <v>89</v>
      </c>
      <c r="H24">
        <v>90</v>
      </c>
      <c r="I24">
        <v>92</v>
      </c>
    </row>
    <row r="25" spans="1:9">
      <c r="A25" t="s">
        <v>70</v>
      </c>
      <c r="B25">
        <v>1412</v>
      </c>
    </row>
    <row r="26" spans="1:9">
      <c r="A26" t="s">
        <v>71</v>
      </c>
      <c r="B26">
        <v>1775</v>
      </c>
    </row>
    <row r="31" spans="1:9">
      <c r="A31" t="s">
        <v>74</v>
      </c>
      <c r="B31" t="s">
        <v>73</v>
      </c>
      <c r="C31" t="s">
        <v>72</v>
      </c>
    </row>
    <row r="32" spans="1:9">
      <c r="A32">
        <v>76</v>
      </c>
      <c r="B32">
        <f>B1</f>
        <v>4.5540000000000003</v>
      </c>
      <c r="C32">
        <f>A32/B32</f>
        <v>16.688625384277557</v>
      </c>
    </row>
    <row r="33" spans="1:27">
      <c r="A33">
        <v>76</v>
      </c>
      <c r="B33">
        <f>C1</f>
        <v>4.4569999999999999</v>
      </c>
      <c r="C33">
        <f t="shared" ref="C33:C70" si="26">A33/B33</f>
        <v>17.051828584249495</v>
      </c>
      <c r="AA33">
        <v>0.2</v>
      </c>
    </row>
    <row r="34" spans="1:27">
      <c r="A34">
        <v>77</v>
      </c>
      <c r="B34">
        <f>D1</f>
        <v>4.3579999999999997</v>
      </c>
      <c r="C34">
        <f t="shared" si="26"/>
        <v>17.668655346489217</v>
      </c>
      <c r="AA34">
        <f>0.2*3600*24</f>
        <v>17280</v>
      </c>
    </row>
    <row r="35" spans="1:27">
      <c r="A35">
        <v>77</v>
      </c>
      <c r="B35">
        <f>E1</f>
        <v>4.258</v>
      </c>
      <c r="C35">
        <f t="shared" si="26"/>
        <v>18.083607327383749</v>
      </c>
    </row>
    <row r="36" spans="1:27">
      <c r="A36">
        <v>77</v>
      </c>
      <c r="B36">
        <f>F1</f>
        <v>4.157</v>
      </c>
      <c r="C36">
        <f t="shared" si="26"/>
        <v>18.522973298051479</v>
      </c>
    </row>
    <row r="37" spans="1:27">
      <c r="A37">
        <v>78</v>
      </c>
      <c r="B37">
        <f>G1</f>
        <v>4.0549999999999997</v>
      </c>
      <c r="C37">
        <f t="shared" si="26"/>
        <v>19.235511713933416</v>
      </c>
    </row>
    <row r="38" spans="1:27">
      <c r="A38">
        <v>78</v>
      </c>
      <c r="B38">
        <f>H1</f>
        <v>3.9510000000000001</v>
      </c>
      <c r="C38">
        <f t="shared" si="26"/>
        <v>19.741837509491269</v>
      </c>
    </row>
    <row r="39" spans="1:27">
      <c r="A39">
        <v>73</v>
      </c>
      <c r="B39">
        <v>2.238</v>
      </c>
      <c r="C39">
        <f t="shared" si="26"/>
        <v>32.618409294012508</v>
      </c>
    </row>
    <row r="40" spans="1:27">
      <c r="A40">
        <v>74</v>
      </c>
      <c r="B40">
        <v>3.2509999999999999</v>
      </c>
      <c r="C40">
        <f t="shared" si="26"/>
        <v>22.762227007074745</v>
      </c>
    </row>
    <row r="41" spans="1:27">
      <c r="A41">
        <v>75</v>
      </c>
      <c r="B41">
        <v>4.2969999999999997</v>
      </c>
      <c r="C41">
        <f t="shared" si="26"/>
        <v>17.454037700721436</v>
      </c>
    </row>
    <row r="42" spans="1:27">
      <c r="A42">
        <v>76</v>
      </c>
      <c r="B42">
        <v>5.3769999999999998</v>
      </c>
      <c r="C42">
        <f t="shared" si="26"/>
        <v>14.134275618374559</v>
      </c>
    </row>
    <row r="43" spans="1:27">
      <c r="A43">
        <v>77</v>
      </c>
      <c r="B43">
        <v>6.492</v>
      </c>
      <c r="C43">
        <f t="shared" si="26"/>
        <v>11.8607516943931</v>
      </c>
    </row>
    <row r="44" spans="1:27">
      <c r="A44">
        <v>79</v>
      </c>
      <c r="B44">
        <v>7.6429999999999998</v>
      </c>
      <c r="C44">
        <f t="shared" si="26"/>
        <v>10.336255397095382</v>
      </c>
    </row>
    <row r="45" spans="1:27">
      <c r="A45">
        <v>80</v>
      </c>
      <c r="B45">
        <v>8.8290000000000006</v>
      </c>
      <c r="C45">
        <f t="shared" si="26"/>
        <v>9.061048816400497</v>
      </c>
    </row>
    <row r="46" spans="1:27">
      <c r="A46">
        <v>81</v>
      </c>
      <c r="B46">
        <v>10.5</v>
      </c>
      <c r="C46">
        <f t="shared" si="26"/>
        <v>7.7142857142857144</v>
      </c>
    </row>
    <row r="47" spans="1:27">
      <c r="A47">
        <v>75</v>
      </c>
      <c r="B47">
        <v>4.665</v>
      </c>
      <c r="C47">
        <f t="shared" si="26"/>
        <v>16.077170418006432</v>
      </c>
    </row>
    <row r="48" spans="1:27">
      <c r="A48">
        <v>77</v>
      </c>
      <c r="B48">
        <v>5.5389999999999997</v>
      </c>
      <c r="C48">
        <f t="shared" si="26"/>
        <v>13.901426250225674</v>
      </c>
    </row>
    <row r="49" spans="1:3">
      <c r="A49">
        <v>78</v>
      </c>
      <c r="B49">
        <v>6.444</v>
      </c>
      <c r="C49">
        <f t="shared" si="26"/>
        <v>12.104283054003725</v>
      </c>
    </row>
    <row r="50" spans="1:3">
      <c r="A50">
        <v>79</v>
      </c>
      <c r="B50">
        <v>7.3789999999999996</v>
      </c>
      <c r="C50">
        <f t="shared" si="26"/>
        <v>10.70605773139992</v>
      </c>
    </row>
    <row r="51" spans="1:3">
      <c r="A51">
        <v>81</v>
      </c>
      <c r="B51">
        <v>8.3420000000000005</v>
      </c>
      <c r="C51">
        <f t="shared" si="26"/>
        <v>9.709901702229681</v>
      </c>
    </row>
    <row r="52" spans="1:3">
      <c r="A52">
        <v>82</v>
      </c>
      <c r="B52">
        <v>9.3369999999999997</v>
      </c>
      <c r="C52">
        <f t="shared" si="26"/>
        <v>8.7822641105280077</v>
      </c>
    </row>
    <row r="53" spans="1:3">
      <c r="A53">
        <v>83</v>
      </c>
      <c r="B53">
        <v>10.36</v>
      </c>
      <c r="C53">
        <f t="shared" si="26"/>
        <v>8.0115830115830118</v>
      </c>
    </row>
    <row r="54" spans="1:3">
      <c r="A54">
        <v>85</v>
      </c>
      <c r="B54">
        <v>11.41</v>
      </c>
      <c r="C54">
        <f t="shared" si="26"/>
        <v>7.4496056091148111</v>
      </c>
    </row>
    <row r="55" spans="1:3">
      <c r="A55">
        <v>79</v>
      </c>
      <c r="B55">
        <v>5.2919999999999998</v>
      </c>
      <c r="C55">
        <f t="shared" si="26"/>
        <v>14.928193499622072</v>
      </c>
    </row>
    <row r="56" spans="1:3">
      <c r="A56">
        <v>80</v>
      </c>
      <c r="B56">
        <v>6.5659999999999998</v>
      </c>
      <c r="C56">
        <f t="shared" si="26"/>
        <v>12.183978068839476</v>
      </c>
    </row>
    <row r="57" spans="1:3">
      <c r="A57">
        <v>81</v>
      </c>
      <c r="B57">
        <v>7.8810000000000002</v>
      </c>
      <c r="C57">
        <f t="shared" si="26"/>
        <v>10.277883517320136</v>
      </c>
    </row>
    <row r="58" spans="1:3">
      <c r="A58">
        <v>82</v>
      </c>
      <c r="B58">
        <v>9.2370000000000001</v>
      </c>
      <c r="C58">
        <f t="shared" si="26"/>
        <v>8.877341128071885</v>
      </c>
    </row>
    <row r="59" spans="1:3">
      <c r="A59">
        <v>84</v>
      </c>
      <c r="B59">
        <v>10.63</v>
      </c>
      <c r="C59">
        <f t="shared" si="26"/>
        <v>7.9021636876763868</v>
      </c>
    </row>
    <row r="60" spans="1:3">
      <c r="A60">
        <v>85</v>
      </c>
      <c r="B60">
        <v>12.07</v>
      </c>
      <c r="C60">
        <f t="shared" si="26"/>
        <v>7.0422535211267601</v>
      </c>
    </row>
    <row r="61" spans="1:3">
      <c r="A61">
        <v>87</v>
      </c>
      <c r="B61">
        <v>13.56</v>
      </c>
      <c r="C61">
        <f t="shared" si="26"/>
        <v>6.4159292035398225</v>
      </c>
    </row>
    <row r="62" spans="1:3">
      <c r="A62">
        <v>88</v>
      </c>
      <c r="B62">
        <v>15.1</v>
      </c>
      <c r="C62">
        <f t="shared" si="26"/>
        <v>5.8278145695364243</v>
      </c>
    </row>
    <row r="63" spans="1:3">
      <c r="A63">
        <v>82</v>
      </c>
      <c r="B63">
        <v>7.0019999999999998</v>
      </c>
      <c r="C63">
        <f t="shared" si="26"/>
        <v>11.710939731505285</v>
      </c>
    </row>
    <row r="64" spans="1:3">
      <c r="A64">
        <v>83</v>
      </c>
      <c r="B64">
        <v>8.4190000000000005</v>
      </c>
      <c r="C64">
        <f t="shared" si="26"/>
        <v>9.8586530466801285</v>
      </c>
    </row>
    <row r="65" spans="1:3">
      <c r="A65">
        <v>84</v>
      </c>
      <c r="B65">
        <v>9.8810000000000002</v>
      </c>
      <c r="C65">
        <f t="shared" si="26"/>
        <v>8.5011638498127713</v>
      </c>
    </row>
    <row r="66" spans="1:3">
      <c r="A66">
        <v>86</v>
      </c>
      <c r="B66">
        <v>11.38</v>
      </c>
      <c r="C66">
        <f t="shared" si="26"/>
        <v>7.5571177504393665</v>
      </c>
    </row>
    <row r="67" spans="1:3">
      <c r="A67">
        <v>87</v>
      </c>
      <c r="B67">
        <v>12.94</v>
      </c>
      <c r="C67">
        <f t="shared" si="26"/>
        <v>6.7233384853168472</v>
      </c>
    </row>
    <row r="68" spans="1:3">
      <c r="A68">
        <v>89</v>
      </c>
      <c r="B68">
        <v>14.55</v>
      </c>
      <c r="C68">
        <f t="shared" si="26"/>
        <v>6.1168384879725082</v>
      </c>
    </row>
    <row r="69" spans="1:3">
      <c r="A69">
        <v>90</v>
      </c>
      <c r="B69">
        <v>16.2</v>
      </c>
      <c r="C69">
        <f t="shared" si="26"/>
        <v>5.5555555555555554</v>
      </c>
    </row>
    <row r="70" spans="1:3">
      <c r="A70">
        <v>92</v>
      </c>
      <c r="B70">
        <v>17.91</v>
      </c>
      <c r="C70">
        <f t="shared" si="26"/>
        <v>5.1367950865438301</v>
      </c>
    </row>
  </sheetData>
  <phoneticPr fontId="4" type="noConversion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04120-47CD-4035-9339-095E60F2D73E}">
  <sheetPr codeName="Sheet2"/>
  <dimension ref="A1:Q148"/>
  <sheetViews>
    <sheetView topLeftCell="A7" workbookViewId="0"/>
  </sheetViews>
  <sheetFormatPr defaultRowHeight="13.5"/>
  <cols>
    <col min="1" max="1" width="6.75" customWidth="1"/>
    <col min="12" max="12" width="7.125" customWidth="1"/>
    <col min="14" max="14" width="7.125" customWidth="1"/>
    <col min="15" max="15" width="11.75" customWidth="1"/>
    <col min="16" max="16" width="10.125" customWidth="1"/>
    <col min="17" max="17" width="14.375" customWidth="1"/>
  </cols>
  <sheetData>
    <row r="1" spans="1:17" ht="18.75">
      <c r="A1" s="10" t="s">
        <v>58</v>
      </c>
      <c r="B1" s="10" t="s">
        <v>52</v>
      </c>
      <c r="C1" s="13" t="s">
        <v>45</v>
      </c>
      <c r="D1" s="13" t="s">
        <v>55</v>
      </c>
      <c r="E1" s="11" t="s">
        <v>46</v>
      </c>
      <c r="F1" s="11" t="s">
        <v>47</v>
      </c>
      <c r="G1" s="12" t="s">
        <v>53</v>
      </c>
      <c r="H1" s="12" t="s">
        <v>56</v>
      </c>
      <c r="I1" s="12" t="s">
        <v>54</v>
      </c>
      <c r="J1" s="12" t="s">
        <v>48</v>
      </c>
      <c r="K1" s="12" t="s">
        <v>49</v>
      </c>
      <c r="L1" s="12" t="s">
        <v>50</v>
      </c>
      <c r="M1" s="12" t="s">
        <v>51</v>
      </c>
      <c r="N1" s="12" t="s">
        <v>57</v>
      </c>
      <c r="O1" s="10" t="s">
        <v>65</v>
      </c>
      <c r="P1" s="10" t="s">
        <v>67</v>
      </c>
      <c r="Q1" s="12" t="s">
        <v>66</v>
      </c>
    </row>
    <row r="2" spans="1:17">
      <c r="A2">
        <v>1</v>
      </c>
      <c r="B2" t="s">
        <v>50</v>
      </c>
      <c r="C2">
        <f>IF(C$1=$B2,1,0)</f>
        <v>0</v>
      </c>
      <c r="D2">
        <f t="shared" ref="D2:N17" si="0">IF(D$1=$B2,1,0)</f>
        <v>0</v>
      </c>
      <c r="E2">
        <f t="shared" si="0"/>
        <v>0</v>
      </c>
      <c r="F2">
        <f t="shared" si="0"/>
        <v>0</v>
      </c>
      <c r="G2">
        <f t="shared" si="0"/>
        <v>0</v>
      </c>
      <c r="H2">
        <f t="shared" si="0"/>
        <v>0</v>
      </c>
      <c r="I2">
        <f t="shared" si="0"/>
        <v>0</v>
      </c>
      <c r="J2">
        <f t="shared" si="0"/>
        <v>0</v>
      </c>
      <c r="K2">
        <f t="shared" si="0"/>
        <v>0</v>
      </c>
      <c r="L2">
        <f t="shared" si="0"/>
        <v>1</v>
      </c>
      <c r="M2">
        <f t="shared" si="0"/>
        <v>0</v>
      </c>
      <c r="N2">
        <f t="shared" si="0"/>
        <v>0</v>
      </c>
      <c r="O2">
        <v>0</v>
      </c>
      <c r="P2">
        <f>SUM(C2:N2)</f>
        <v>1</v>
      </c>
      <c r="Q2">
        <f>IF(O2=0, -1, 0)</f>
        <v>-1</v>
      </c>
    </row>
    <row r="3" spans="1:17">
      <c r="A3">
        <v>2</v>
      </c>
      <c r="B3" t="s">
        <v>50</v>
      </c>
      <c r="C3">
        <f t="shared" ref="C3:N18" si="1">IF(C$1=$B3,1,0)</f>
        <v>0</v>
      </c>
      <c r="D3">
        <f t="shared" si="0"/>
        <v>0</v>
      </c>
      <c r="E3">
        <f t="shared" si="0"/>
        <v>0</v>
      </c>
      <c r="F3">
        <f t="shared" si="0"/>
        <v>0</v>
      </c>
      <c r="G3">
        <f t="shared" si="0"/>
        <v>0</v>
      </c>
      <c r="H3">
        <f t="shared" si="0"/>
        <v>0</v>
      </c>
      <c r="I3">
        <f t="shared" si="0"/>
        <v>0</v>
      </c>
      <c r="J3">
        <f t="shared" si="0"/>
        <v>0</v>
      </c>
      <c r="K3">
        <f t="shared" si="0"/>
        <v>0</v>
      </c>
      <c r="L3">
        <f t="shared" si="0"/>
        <v>1</v>
      </c>
      <c r="M3">
        <f t="shared" si="0"/>
        <v>0</v>
      </c>
      <c r="N3">
        <f t="shared" si="0"/>
        <v>0</v>
      </c>
      <c r="O3">
        <v>0</v>
      </c>
      <c r="P3">
        <f t="shared" ref="P3:P72" si="2">SUM(C3:N3)</f>
        <v>1</v>
      </c>
      <c r="Q3">
        <f t="shared" ref="Q3:Q56" si="3">IF(O3=0, -1, 0)</f>
        <v>-1</v>
      </c>
    </row>
    <row r="4" spans="1:17">
      <c r="A4">
        <v>3</v>
      </c>
      <c r="B4" t="s">
        <v>53</v>
      </c>
      <c r="C4">
        <f t="shared" si="1"/>
        <v>0</v>
      </c>
      <c r="D4">
        <f t="shared" si="0"/>
        <v>0</v>
      </c>
      <c r="E4">
        <f t="shared" si="0"/>
        <v>0</v>
      </c>
      <c r="F4">
        <f t="shared" si="0"/>
        <v>0</v>
      </c>
      <c r="G4">
        <f t="shared" si="0"/>
        <v>1</v>
      </c>
      <c r="H4">
        <f t="shared" si="0"/>
        <v>0</v>
      </c>
      <c r="I4">
        <f t="shared" si="0"/>
        <v>0</v>
      </c>
      <c r="J4">
        <f t="shared" si="0"/>
        <v>0</v>
      </c>
      <c r="K4">
        <f t="shared" si="0"/>
        <v>0</v>
      </c>
      <c r="L4">
        <f t="shared" si="0"/>
        <v>0</v>
      </c>
      <c r="M4">
        <f t="shared" si="0"/>
        <v>0</v>
      </c>
      <c r="N4">
        <f t="shared" si="0"/>
        <v>0</v>
      </c>
      <c r="O4">
        <v>0</v>
      </c>
      <c r="P4">
        <f t="shared" si="2"/>
        <v>1</v>
      </c>
      <c r="Q4">
        <f t="shared" si="3"/>
        <v>-1</v>
      </c>
    </row>
    <row r="5" spans="1:17">
      <c r="A5">
        <v>4</v>
      </c>
      <c r="B5" t="s">
        <v>54</v>
      </c>
      <c r="C5">
        <f t="shared" si="1"/>
        <v>0</v>
      </c>
      <c r="D5">
        <f t="shared" si="0"/>
        <v>0</v>
      </c>
      <c r="E5">
        <f t="shared" si="0"/>
        <v>0</v>
      </c>
      <c r="F5">
        <f t="shared" si="0"/>
        <v>0</v>
      </c>
      <c r="G5">
        <f t="shared" si="0"/>
        <v>0</v>
      </c>
      <c r="H5">
        <f t="shared" si="0"/>
        <v>0</v>
      </c>
      <c r="I5">
        <f t="shared" si="0"/>
        <v>1</v>
      </c>
      <c r="J5">
        <f t="shared" si="0"/>
        <v>0</v>
      </c>
      <c r="K5">
        <f t="shared" si="0"/>
        <v>0</v>
      </c>
      <c r="L5">
        <f t="shared" si="0"/>
        <v>0</v>
      </c>
      <c r="M5">
        <f t="shared" si="0"/>
        <v>0</v>
      </c>
      <c r="N5">
        <f t="shared" si="0"/>
        <v>0</v>
      </c>
      <c r="O5">
        <v>0</v>
      </c>
      <c r="P5">
        <f t="shared" si="2"/>
        <v>1</v>
      </c>
      <c r="Q5">
        <f t="shared" si="3"/>
        <v>-1</v>
      </c>
    </row>
    <row r="6" spans="1:17">
      <c r="A6">
        <v>5</v>
      </c>
      <c r="B6" t="s">
        <v>46</v>
      </c>
      <c r="C6">
        <f t="shared" si="1"/>
        <v>0</v>
      </c>
      <c r="D6">
        <f t="shared" si="0"/>
        <v>0</v>
      </c>
      <c r="E6">
        <f t="shared" si="0"/>
        <v>1</v>
      </c>
      <c r="F6">
        <f t="shared" si="0"/>
        <v>0</v>
      </c>
      <c r="G6">
        <f t="shared" si="0"/>
        <v>0</v>
      </c>
      <c r="H6">
        <f t="shared" si="0"/>
        <v>0</v>
      </c>
      <c r="I6">
        <f t="shared" si="0"/>
        <v>0</v>
      </c>
      <c r="J6">
        <f t="shared" si="0"/>
        <v>0</v>
      </c>
      <c r="K6">
        <f t="shared" si="0"/>
        <v>0</v>
      </c>
      <c r="L6">
        <f t="shared" si="0"/>
        <v>0</v>
      </c>
      <c r="M6">
        <f t="shared" si="0"/>
        <v>0</v>
      </c>
      <c r="N6">
        <f t="shared" si="0"/>
        <v>0</v>
      </c>
      <c r="O6">
        <v>0</v>
      </c>
      <c r="P6">
        <f t="shared" si="2"/>
        <v>1</v>
      </c>
      <c r="Q6">
        <f t="shared" si="3"/>
        <v>-1</v>
      </c>
    </row>
    <row r="7" spans="1:17">
      <c r="A7">
        <v>6</v>
      </c>
      <c r="B7" t="s">
        <v>45</v>
      </c>
      <c r="C7">
        <f t="shared" si="1"/>
        <v>1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v>0</v>
      </c>
      <c r="P7">
        <f t="shared" si="2"/>
        <v>1</v>
      </c>
      <c r="Q7">
        <f t="shared" si="3"/>
        <v>-1</v>
      </c>
    </row>
    <row r="8" spans="1:17">
      <c r="A8">
        <v>7</v>
      </c>
      <c r="B8" t="s">
        <v>49</v>
      </c>
      <c r="C8">
        <f t="shared" si="1"/>
        <v>0</v>
      </c>
      <c r="D8">
        <f t="shared" si="0"/>
        <v>0</v>
      </c>
      <c r="E8">
        <f t="shared" si="0"/>
        <v>0</v>
      </c>
      <c r="F8">
        <f t="shared" si="0"/>
        <v>0</v>
      </c>
      <c r="G8">
        <f t="shared" si="0"/>
        <v>0</v>
      </c>
      <c r="H8">
        <f t="shared" si="0"/>
        <v>0</v>
      </c>
      <c r="I8">
        <f t="shared" si="0"/>
        <v>0</v>
      </c>
      <c r="J8">
        <f t="shared" si="0"/>
        <v>0</v>
      </c>
      <c r="K8">
        <f t="shared" si="0"/>
        <v>1</v>
      </c>
      <c r="L8">
        <f t="shared" si="0"/>
        <v>0</v>
      </c>
      <c r="M8">
        <f t="shared" si="0"/>
        <v>0</v>
      </c>
      <c r="N8">
        <f t="shared" si="0"/>
        <v>0</v>
      </c>
      <c r="O8">
        <v>0</v>
      </c>
      <c r="P8">
        <f t="shared" si="2"/>
        <v>1</v>
      </c>
      <c r="Q8">
        <f t="shared" si="3"/>
        <v>-1</v>
      </c>
    </row>
    <row r="9" spans="1:17">
      <c r="A9">
        <v>8</v>
      </c>
      <c r="B9" t="s">
        <v>49</v>
      </c>
      <c r="C9">
        <f t="shared" si="1"/>
        <v>0</v>
      </c>
      <c r="D9">
        <f t="shared" si="0"/>
        <v>0</v>
      </c>
      <c r="E9">
        <f t="shared" si="0"/>
        <v>0</v>
      </c>
      <c r="F9">
        <f t="shared" si="0"/>
        <v>0</v>
      </c>
      <c r="G9">
        <f t="shared" si="0"/>
        <v>0</v>
      </c>
      <c r="H9">
        <f t="shared" si="0"/>
        <v>0</v>
      </c>
      <c r="I9">
        <f t="shared" si="0"/>
        <v>0</v>
      </c>
      <c r="J9">
        <f t="shared" si="0"/>
        <v>0</v>
      </c>
      <c r="K9">
        <f t="shared" si="0"/>
        <v>1</v>
      </c>
      <c r="L9">
        <f t="shared" si="0"/>
        <v>0</v>
      </c>
      <c r="M9">
        <f t="shared" si="0"/>
        <v>0</v>
      </c>
      <c r="N9">
        <f t="shared" si="0"/>
        <v>0</v>
      </c>
      <c r="O9">
        <v>0</v>
      </c>
      <c r="P9">
        <f t="shared" si="2"/>
        <v>1</v>
      </c>
      <c r="Q9">
        <f t="shared" si="3"/>
        <v>-1</v>
      </c>
    </row>
    <row r="10" spans="1:17">
      <c r="A10">
        <v>9</v>
      </c>
      <c r="B10" t="s">
        <v>57</v>
      </c>
      <c r="C10">
        <f t="shared" si="1"/>
        <v>0</v>
      </c>
      <c r="D10">
        <f t="shared" si="0"/>
        <v>0</v>
      </c>
      <c r="E10">
        <f t="shared" si="0"/>
        <v>0</v>
      </c>
      <c r="F10">
        <f t="shared" si="0"/>
        <v>0</v>
      </c>
      <c r="G10">
        <f t="shared" si="0"/>
        <v>0</v>
      </c>
      <c r="H10">
        <f t="shared" si="0"/>
        <v>0</v>
      </c>
      <c r="I10">
        <f t="shared" si="0"/>
        <v>0</v>
      </c>
      <c r="J10">
        <f t="shared" si="0"/>
        <v>0</v>
      </c>
      <c r="K10">
        <f t="shared" si="0"/>
        <v>0</v>
      </c>
      <c r="L10">
        <f t="shared" si="0"/>
        <v>0</v>
      </c>
      <c r="M10">
        <f t="shared" si="0"/>
        <v>0</v>
      </c>
      <c r="N10">
        <f t="shared" si="0"/>
        <v>1</v>
      </c>
      <c r="O10">
        <v>0</v>
      </c>
      <c r="P10">
        <f t="shared" si="2"/>
        <v>1</v>
      </c>
      <c r="Q10">
        <f t="shared" si="3"/>
        <v>-1</v>
      </c>
    </row>
    <row r="11" spans="1:17">
      <c r="A11">
        <v>10</v>
      </c>
      <c r="B11" t="s">
        <v>55</v>
      </c>
      <c r="C11">
        <f t="shared" si="1"/>
        <v>0</v>
      </c>
      <c r="D11">
        <f t="shared" si="0"/>
        <v>1</v>
      </c>
      <c r="E11">
        <f t="shared" si="0"/>
        <v>0</v>
      </c>
      <c r="F11">
        <f t="shared" si="0"/>
        <v>0</v>
      </c>
      <c r="G11">
        <f t="shared" si="0"/>
        <v>0</v>
      </c>
      <c r="H11">
        <f t="shared" si="0"/>
        <v>0</v>
      </c>
      <c r="I11">
        <f t="shared" si="0"/>
        <v>0</v>
      </c>
      <c r="J11">
        <f t="shared" si="0"/>
        <v>0</v>
      </c>
      <c r="K11">
        <f t="shared" si="0"/>
        <v>0</v>
      </c>
      <c r="L11">
        <f t="shared" si="0"/>
        <v>0</v>
      </c>
      <c r="M11">
        <f t="shared" si="0"/>
        <v>0</v>
      </c>
      <c r="N11">
        <f t="shared" si="0"/>
        <v>0</v>
      </c>
      <c r="O11">
        <v>0</v>
      </c>
      <c r="P11">
        <f t="shared" si="2"/>
        <v>1</v>
      </c>
      <c r="Q11">
        <f t="shared" si="3"/>
        <v>-1</v>
      </c>
    </row>
    <row r="12" spans="1:17">
      <c r="A12">
        <v>11</v>
      </c>
      <c r="B12" t="s">
        <v>49</v>
      </c>
      <c r="C12">
        <f t="shared" si="1"/>
        <v>0</v>
      </c>
      <c r="D12">
        <f t="shared" si="0"/>
        <v>0</v>
      </c>
      <c r="E12">
        <f t="shared" si="0"/>
        <v>0</v>
      </c>
      <c r="F12">
        <f t="shared" si="0"/>
        <v>0</v>
      </c>
      <c r="G12">
        <f t="shared" si="0"/>
        <v>0</v>
      </c>
      <c r="H12">
        <f t="shared" si="0"/>
        <v>0</v>
      </c>
      <c r="I12">
        <f t="shared" si="0"/>
        <v>0</v>
      </c>
      <c r="J12">
        <f t="shared" si="0"/>
        <v>0</v>
      </c>
      <c r="K12">
        <f t="shared" si="0"/>
        <v>1</v>
      </c>
      <c r="L12">
        <f t="shared" si="0"/>
        <v>0</v>
      </c>
      <c r="M12">
        <f t="shared" si="0"/>
        <v>0</v>
      </c>
      <c r="N12">
        <f t="shared" si="0"/>
        <v>0</v>
      </c>
      <c r="O12">
        <v>0</v>
      </c>
      <c r="P12">
        <f t="shared" si="2"/>
        <v>1</v>
      </c>
      <c r="Q12">
        <f t="shared" si="3"/>
        <v>-1</v>
      </c>
    </row>
    <row r="13" spans="1:17">
      <c r="A13">
        <v>12</v>
      </c>
      <c r="B13" t="s">
        <v>54</v>
      </c>
      <c r="C13">
        <f t="shared" si="1"/>
        <v>0</v>
      </c>
      <c r="D13">
        <f t="shared" si="0"/>
        <v>0</v>
      </c>
      <c r="E13">
        <f t="shared" si="0"/>
        <v>0</v>
      </c>
      <c r="F13">
        <f t="shared" si="0"/>
        <v>0</v>
      </c>
      <c r="G13">
        <f t="shared" si="0"/>
        <v>0</v>
      </c>
      <c r="H13">
        <f t="shared" si="0"/>
        <v>0</v>
      </c>
      <c r="I13">
        <f t="shared" si="0"/>
        <v>1</v>
      </c>
      <c r="J13">
        <f t="shared" si="0"/>
        <v>0</v>
      </c>
      <c r="K13">
        <f t="shared" si="0"/>
        <v>0</v>
      </c>
      <c r="L13">
        <f t="shared" si="0"/>
        <v>0</v>
      </c>
      <c r="M13">
        <f t="shared" si="0"/>
        <v>0</v>
      </c>
      <c r="N13">
        <f t="shared" si="0"/>
        <v>0</v>
      </c>
      <c r="O13">
        <v>0</v>
      </c>
      <c r="P13">
        <f t="shared" si="2"/>
        <v>1</v>
      </c>
      <c r="Q13">
        <f t="shared" si="3"/>
        <v>-1</v>
      </c>
    </row>
    <row r="14" spans="1:17">
      <c r="A14">
        <v>13</v>
      </c>
      <c r="B14" t="s">
        <v>57</v>
      </c>
      <c r="C14">
        <f t="shared" si="1"/>
        <v>0</v>
      </c>
      <c r="D14">
        <f t="shared" si="0"/>
        <v>0</v>
      </c>
      <c r="E14">
        <f t="shared" si="0"/>
        <v>0</v>
      </c>
      <c r="F14">
        <f t="shared" si="0"/>
        <v>0</v>
      </c>
      <c r="G14">
        <f t="shared" si="0"/>
        <v>0</v>
      </c>
      <c r="H14">
        <f t="shared" si="0"/>
        <v>0</v>
      </c>
      <c r="I14">
        <f t="shared" si="0"/>
        <v>0</v>
      </c>
      <c r="J14">
        <f t="shared" si="0"/>
        <v>0</v>
      </c>
      <c r="K14">
        <f t="shared" si="0"/>
        <v>0</v>
      </c>
      <c r="L14">
        <f t="shared" si="0"/>
        <v>0</v>
      </c>
      <c r="M14">
        <f t="shared" si="0"/>
        <v>0</v>
      </c>
      <c r="N14">
        <f t="shared" si="0"/>
        <v>1</v>
      </c>
      <c r="O14">
        <v>0</v>
      </c>
      <c r="P14">
        <f t="shared" si="2"/>
        <v>1</v>
      </c>
      <c r="Q14">
        <f t="shared" si="3"/>
        <v>-1</v>
      </c>
    </row>
    <row r="15" spans="1:17">
      <c r="A15">
        <v>14</v>
      </c>
      <c r="B15" t="s">
        <v>50</v>
      </c>
      <c r="C15">
        <f t="shared" si="1"/>
        <v>0</v>
      </c>
      <c r="D15">
        <f t="shared" si="0"/>
        <v>0</v>
      </c>
      <c r="E15">
        <f t="shared" si="0"/>
        <v>0</v>
      </c>
      <c r="F15">
        <f t="shared" si="0"/>
        <v>0</v>
      </c>
      <c r="G15">
        <f t="shared" si="0"/>
        <v>0</v>
      </c>
      <c r="H15">
        <f t="shared" si="0"/>
        <v>0</v>
      </c>
      <c r="I15">
        <f t="shared" si="0"/>
        <v>0</v>
      </c>
      <c r="J15">
        <f t="shared" si="0"/>
        <v>0</v>
      </c>
      <c r="K15">
        <f t="shared" si="0"/>
        <v>0</v>
      </c>
      <c r="L15">
        <f t="shared" si="0"/>
        <v>1</v>
      </c>
      <c r="M15">
        <f t="shared" si="0"/>
        <v>0</v>
      </c>
      <c r="N15">
        <f t="shared" si="0"/>
        <v>0</v>
      </c>
      <c r="O15">
        <v>0</v>
      </c>
      <c r="P15">
        <f t="shared" si="2"/>
        <v>1</v>
      </c>
      <c r="Q15">
        <f t="shared" si="3"/>
        <v>-1</v>
      </c>
    </row>
    <row r="16" spans="1:17">
      <c r="A16">
        <v>15</v>
      </c>
      <c r="B16" t="s">
        <v>54</v>
      </c>
      <c r="C16">
        <f t="shared" si="1"/>
        <v>0</v>
      </c>
      <c r="D16">
        <f t="shared" si="0"/>
        <v>0</v>
      </c>
      <c r="E16">
        <f t="shared" si="0"/>
        <v>0</v>
      </c>
      <c r="F16">
        <f t="shared" si="0"/>
        <v>0</v>
      </c>
      <c r="G16">
        <f t="shared" si="0"/>
        <v>0</v>
      </c>
      <c r="H16">
        <f t="shared" si="0"/>
        <v>0</v>
      </c>
      <c r="I16">
        <f t="shared" si="0"/>
        <v>1</v>
      </c>
      <c r="J16">
        <f t="shared" si="0"/>
        <v>0</v>
      </c>
      <c r="K16">
        <f t="shared" si="0"/>
        <v>0</v>
      </c>
      <c r="L16">
        <f t="shared" si="0"/>
        <v>0</v>
      </c>
      <c r="M16">
        <f t="shared" si="0"/>
        <v>0</v>
      </c>
      <c r="N16">
        <f t="shared" si="0"/>
        <v>0</v>
      </c>
      <c r="O16">
        <v>0</v>
      </c>
      <c r="P16">
        <f t="shared" si="2"/>
        <v>1</v>
      </c>
      <c r="Q16">
        <f t="shared" si="3"/>
        <v>-1</v>
      </c>
    </row>
    <row r="17" spans="1:17">
      <c r="A17">
        <v>16</v>
      </c>
      <c r="B17" t="s">
        <v>48</v>
      </c>
      <c r="C17">
        <f t="shared" si="1"/>
        <v>0</v>
      </c>
      <c r="D17">
        <f t="shared" si="0"/>
        <v>0</v>
      </c>
      <c r="E17">
        <f t="shared" si="0"/>
        <v>0</v>
      </c>
      <c r="F17">
        <f t="shared" si="0"/>
        <v>0</v>
      </c>
      <c r="G17">
        <f t="shared" si="0"/>
        <v>0</v>
      </c>
      <c r="H17">
        <f t="shared" si="0"/>
        <v>0</v>
      </c>
      <c r="I17">
        <f t="shared" si="0"/>
        <v>0</v>
      </c>
      <c r="J17">
        <f t="shared" si="0"/>
        <v>1</v>
      </c>
      <c r="K17">
        <f t="shared" si="0"/>
        <v>0</v>
      </c>
      <c r="L17">
        <f t="shared" si="0"/>
        <v>0</v>
      </c>
      <c r="M17">
        <f t="shared" si="0"/>
        <v>0</v>
      </c>
      <c r="N17">
        <f t="shared" si="0"/>
        <v>0</v>
      </c>
      <c r="O17">
        <v>0</v>
      </c>
      <c r="P17">
        <f t="shared" si="2"/>
        <v>1</v>
      </c>
      <c r="Q17">
        <f t="shared" si="3"/>
        <v>-1</v>
      </c>
    </row>
    <row r="18" spans="1:17">
      <c r="A18">
        <v>17</v>
      </c>
      <c r="B18" t="s">
        <v>57</v>
      </c>
      <c r="C18">
        <f t="shared" si="1"/>
        <v>0</v>
      </c>
      <c r="D18">
        <f t="shared" si="1"/>
        <v>0</v>
      </c>
      <c r="E18">
        <f t="shared" si="1"/>
        <v>0</v>
      </c>
      <c r="F18">
        <f t="shared" si="1"/>
        <v>0</v>
      </c>
      <c r="G18">
        <f t="shared" si="1"/>
        <v>0</v>
      </c>
      <c r="H18">
        <f t="shared" si="1"/>
        <v>0</v>
      </c>
      <c r="I18">
        <f t="shared" si="1"/>
        <v>0</v>
      </c>
      <c r="J18">
        <f t="shared" si="1"/>
        <v>0</v>
      </c>
      <c r="K18">
        <f t="shared" si="1"/>
        <v>0</v>
      </c>
      <c r="L18">
        <f t="shared" si="1"/>
        <v>0</v>
      </c>
      <c r="M18">
        <f t="shared" si="1"/>
        <v>0</v>
      </c>
      <c r="N18">
        <f t="shared" si="1"/>
        <v>1</v>
      </c>
      <c r="O18">
        <v>0</v>
      </c>
      <c r="P18">
        <f t="shared" si="2"/>
        <v>1</v>
      </c>
      <c r="Q18">
        <f t="shared" si="3"/>
        <v>-1</v>
      </c>
    </row>
    <row r="19" spans="1:17">
      <c r="A19">
        <v>18</v>
      </c>
      <c r="B19" t="s">
        <v>54</v>
      </c>
      <c r="C19">
        <f t="shared" ref="C19:N40" si="4">IF(C$1=$B19,1,0)</f>
        <v>0</v>
      </c>
      <c r="D19">
        <f t="shared" si="4"/>
        <v>0</v>
      </c>
      <c r="E19">
        <f t="shared" si="4"/>
        <v>0</v>
      </c>
      <c r="F19">
        <f t="shared" si="4"/>
        <v>0</v>
      </c>
      <c r="G19">
        <f t="shared" si="4"/>
        <v>0</v>
      </c>
      <c r="H19">
        <f t="shared" si="4"/>
        <v>0</v>
      </c>
      <c r="I19">
        <f t="shared" si="4"/>
        <v>1</v>
      </c>
      <c r="J19">
        <f t="shared" si="4"/>
        <v>0</v>
      </c>
      <c r="K19">
        <f t="shared" si="4"/>
        <v>0</v>
      </c>
      <c r="L19">
        <f t="shared" si="4"/>
        <v>0</v>
      </c>
      <c r="M19">
        <f t="shared" si="4"/>
        <v>0</v>
      </c>
      <c r="N19">
        <f t="shared" si="4"/>
        <v>0</v>
      </c>
      <c r="O19">
        <v>0</v>
      </c>
      <c r="P19">
        <f t="shared" si="2"/>
        <v>1</v>
      </c>
      <c r="Q19">
        <f t="shared" si="3"/>
        <v>-1</v>
      </c>
    </row>
    <row r="20" spans="1:17">
      <c r="A20">
        <v>19</v>
      </c>
      <c r="B20" t="s">
        <v>45</v>
      </c>
      <c r="C20">
        <f t="shared" si="4"/>
        <v>1</v>
      </c>
      <c r="D20">
        <f t="shared" si="4"/>
        <v>0</v>
      </c>
      <c r="E20">
        <f t="shared" si="4"/>
        <v>0</v>
      </c>
      <c r="F20">
        <f t="shared" si="4"/>
        <v>0</v>
      </c>
      <c r="G20">
        <f t="shared" si="4"/>
        <v>0</v>
      </c>
      <c r="H20">
        <f t="shared" si="4"/>
        <v>0</v>
      </c>
      <c r="I20">
        <f t="shared" si="4"/>
        <v>0</v>
      </c>
      <c r="J20">
        <f t="shared" si="4"/>
        <v>0</v>
      </c>
      <c r="K20">
        <f t="shared" si="4"/>
        <v>0</v>
      </c>
      <c r="L20">
        <f t="shared" si="4"/>
        <v>0</v>
      </c>
      <c r="M20">
        <f t="shared" si="4"/>
        <v>0</v>
      </c>
      <c r="N20">
        <f t="shared" si="4"/>
        <v>0</v>
      </c>
      <c r="O20">
        <v>0</v>
      </c>
      <c r="P20">
        <f t="shared" si="2"/>
        <v>1</v>
      </c>
      <c r="Q20">
        <f t="shared" si="3"/>
        <v>-1</v>
      </c>
    </row>
    <row r="21" spans="1:17">
      <c r="A21">
        <v>20</v>
      </c>
      <c r="B21" t="s">
        <v>56</v>
      </c>
      <c r="C21">
        <f t="shared" si="4"/>
        <v>0</v>
      </c>
      <c r="D21">
        <f t="shared" si="4"/>
        <v>0</v>
      </c>
      <c r="E21">
        <f t="shared" si="4"/>
        <v>0</v>
      </c>
      <c r="F21">
        <f t="shared" si="4"/>
        <v>0</v>
      </c>
      <c r="G21">
        <f t="shared" si="4"/>
        <v>0</v>
      </c>
      <c r="H21">
        <f t="shared" si="4"/>
        <v>1</v>
      </c>
      <c r="I21">
        <f t="shared" si="4"/>
        <v>0</v>
      </c>
      <c r="J21">
        <f t="shared" si="4"/>
        <v>0</v>
      </c>
      <c r="K21">
        <f t="shared" si="4"/>
        <v>0</v>
      </c>
      <c r="L21">
        <f t="shared" si="4"/>
        <v>0</v>
      </c>
      <c r="M21">
        <f t="shared" si="4"/>
        <v>0</v>
      </c>
      <c r="N21">
        <f t="shared" si="4"/>
        <v>0</v>
      </c>
      <c r="O21">
        <v>0</v>
      </c>
      <c r="P21">
        <f t="shared" si="2"/>
        <v>1</v>
      </c>
      <c r="Q21">
        <f t="shared" si="3"/>
        <v>-1</v>
      </c>
    </row>
    <row r="22" spans="1:17">
      <c r="A22">
        <v>21</v>
      </c>
      <c r="B22" t="s">
        <v>45</v>
      </c>
      <c r="C22">
        <f t="shared" si="4"/>
        <v>1</v>
      </c>
      <c r="D22">
        <f t="shared" si="4"/>
        <v>0</v>
      </c>
      <c r="E22">
        <f t="shared" si="4"/>
        <v>0</v>
      </c>
      <c r="F22">
        <f t="shared" si="4"/>
        <v>0</v>
      </c>
      <c r="G22">
        <f t="shared" si="4"/>
        <v>0</v>
      </c>
      <c r="H22">
        <f t="shared" si="4"/>
        <v>0</v>
      </c>
      <c r="I22">
        <f t="shared" si="4"/>
        <v>0</v>
      </c>
      <c r="J22">
        <f t="shared" si="4"/>
        <v>0</v>
      </c>
      <c r="K22">
        <f t="shared" si="4"/>
        <v>0</v>
      </c>
      <c r="L22">
        <f t="shared" si="4"/>
        <v>0</v>
      </c>
      <c r="M22">
        <f t="shared" si="4"/>
        <v>0</v>
      </c>
      <c r="N22">
        <f t="shared" si="4"/>
        <v>0</v>
      </c>
      <c r="O22">
        <v>0</v>
      </c>
      <c r="P22">
        <f t="shared" si="2"/>
        <v>1</v>
      </c>
      <c r="Q22">
        <f t="shared" si="3"/>
        <v>-1</v>
      </c>
    </row>
    <row r="23" spans="1:17">
      <c r="A23">
        <v>22</v>
      </c>
      <c r="B23" t="s">
        <v>57</v>
      </c>
      <c r="C23">
        <f t="shared" si="4"/>
        <v>0</v>
      </c>
      <c r="D23">
        <f t="shared" si="4"/>
        <v>0</v>
      </c>
      <c r="E23">
        <f t="shared" si="4"/>
        <v>0</v>
      </c>
      <c r="F23">
        <f t="shared" si="4"/>
        <v>0</v>
      </c>
      <c r="G23">
        <f t="shared" si="4"/>
        <v>0</v>
      </c>
      <c r="H23">
        <f t="shared" si="4"/>
        <v>0</v>
      </c>
      <c r="I23">
        <f t="shared" si="4"/>
        <v>0</v>
      </c>
      <c r="J23">
        <f t="shared" si="4"/>
        <v>0</v>
      </c>
      <c r="K23">
        <f t="shared" si="4"/>
        <v>0</v>
      </c>
      <c r="L23">
        <f t="shared" si="4"/>
        <v>0</v>
      </c>
      <c r="M23">
        <f t="shared" si="4"/>
        <v>0</v>
      </c>
      <c r="N23">
        <f t="shared" si="4"/>
        <v>1</v>
      </c>
      <c r="O23">
        <v>0</v>
      </c>
      <c r="P23">
        <f t="shared" si="2"/>
        <v>1</v>
      </c>
      <c r="Q23">
        <f t="shared" si="3"/>
        <v>-1</v>
      </c>
    </row>
    <row r="24" spans="1:17">
      <c r="A24">
        <v>23</v>
      </c>
      <c r="B24" t="s">
        <v>57</v>
      </c>
      <c r="C24">
        <f t="shared" si="4"/>
        <v>0</v>
      </c>
      <c r="D24">
        <f t="shared" si="4"/>
        <v>0</v>
      </c>
      <c r="E24">
        <f t="shared" si="4"/>
        <v>0</v>
      </c>
      <c r="F24">
        <f t="shared" si="4"/>
        <v>0</v>
      </c>
      <c r="G24">
        <f t="shared" si="4"/>
        <v>0</v>
      </c>
      <c r="H24">
        <f t="shared" si="4"/>
        <v>0</v>
      </c>
      <c r="I24">
        <f t="shared" si="4"/>
        <v>0</v>
      </c>
      <c r="J24">
        <f t="shared" si="4"/>
        <v>0</v>
      </c>
      <c r="K24">
        <f t="shared" si="4"/>
        <v>0</v>
      </c>
      <c r="L24">
        <f t="shared" si="4"/>
        <v>0</v>
      </c>
      <c r="M24">
        <f t="shared" si="4"/>
        <v>0</v>
      </c>
      <c r="N24">
        <f t="shared" si="4"/>
        <v>1</v>
      </c>
      <c r="O24">
        <v>0</v>
      </c>
      <c r="P24">
        <f t="shared" si="2"/>
        <v>1</v>
      </c>
      <c r="Q24">
        <f t="shared" si="3"/>
        <v>-1</v>
      </c>
    </row>
    <row r="25" spans="1:17">
      <c r="A25">
        <v>24</v>
      </c>
      <c r="B25" t="s">
        <v>57</v>
      </c>
      <c r="C25">
        <f t="shared" si="4"/>
        <v>0</v>
      </c>
      <c r="D25">
        <f t="shared" si="4"/>
        <v>0</v>
      </c>
      <c r="E25">
        <f t="shared" si="4"/>
        <v>0</v>
      </c>
      <c r="F25">
        <f t="shared" si="4"/>
        <v>0</v>
      </c>
      <c r="G25">
        <f t="shared" si="4"/>
        <v>0</v>
      </c>
      <c r="H25">
        <f t="shared" si="4"/>
        <v>0</v>
      </c>
      <c r="I25">
        <f t="shared" si="4"/>
        <v>0</v>
      </c>
      <c r="J25">
        <f t="shared" si="4"/>
        <v>0</v>
      </c>
      <c r="K25">
        <f t="shared" si="4"/>
        <v>0</v>
      </c>
      <c r="L25">
        <f t="shared" si="4"/>
        <v>0</v>
      </c>
      <c r="M25">
        <f t="shared" si="4"/>
        <v>0</v>
      </c>
      <c r="N25">
        <f t="shared" si="4"/>
        <v>1</v>
      </c>
      <c r="O25">
        <v>0</v>
      </c>
      <c r="P25">
        <f t="shared" si="2"/>
        <v>1</v>
      </c>
      <c r="Q25">
        <f t="shared" si="3"/>
        <v>-1</v>
      </c>
    </row>
    <row r="26" spans="1:17">
      <c r="A26">
        <v>25</v>
      </c>
      <c r="B26" t="s">
        <v>46</v>
      </c>
      <c r="C26">
        <f t="shared" si="4"/>
        <v>0</v>
      </c>
      <c r="D26">
        <f t="shared" si="4"/>
        <v>0</v>
      </c>
      <c r="E26">
        <f t="shared" si="4"/>
        <v>1</v>
      </c>
      <c r="F26">
        <f t="shared" si="4"/>
        <v>0</v>
      </c>
      <c r="G26">
        <f t="shared" si="4"/>
        <v>0</v>
      </c>
      <c r="H26">
        <f t="shared" si="4"/>
        <v>0</v>
      </c>
      <c r="I26">
        <f t="shared" si="4"/>
        <v>0</v>
      </c>
      <c r="J26">
        <f t="shared" si="4"/>
        <v>0</v>
      </c>
      <c r="K26">
        <f t="shared" si="4"/>
        <v>0</v>
      </c>
      <c r="L26">
        <f t="shared" si="4"/>
        <v>0</v>
      </c>
      <c r="M26">
        <f t="shared" si="4"/>
        <v>0</v>
      </c>
      <c r="N26">
        <f t="shared" si="4"/>
        <v>0</v>
      </c>
      <c r="O26">
        <v>0</v>
      </c>
      <c r="P26">
        <f t="shared" si="2"/>
        <v>1</v>
      </c>
      <c r="Q26">
        <f t="shared" si="3"/>
        <v>-1</v>
      </c>
    </row>
    <row r="27" spans="1:17">
      <c r="A27">
        <v>26</v>
      </c>
      <c r="B27" t="s">
        <v>56</v>
      </c>
      <c r="C27">
        <f t="shared" si="4"/>
        <v>0</v>
      </c>
      <c r="D27">
        <f t="shared" si="4"/>
        <v>0</v>
      </c>
      <c r="E27">
        <f t="shared" si="4"/>
        <v>0</v>
      </c>
      <c r="F27">
        <f t="shared" si="4"/>
        <v>0</v>
      </c>
      <c r="G27">
        <f t="shared" si="4"/>
        <v>0</v>
      </c>
      <c r="H27">
        <f t="shared" si="4"/>
        <v>1</v>
      </c>
      <c r="I27">
        <f t="shared" si="4"/>
        <v>0</v>
      </c>
      <c r="J27">
        <f t="shared" si="4"/>
        <v>0</v>
      </c>
      <c r="K27">
        <f t="shared" si="4"/>
        <v>0</v>
      </c>
      <c r="L27">
        <f t="shared" si="4"/>
        <v>0</v>
      </c>
      <c r="M27">
        <f t="shared" si="4"/>
        <v>0</v>
      </c>
      <c r="N27">
        <f t="shared" si="4"/>
        <v>0</v>
      </c>
      <c r="O27">
        <v>0</v>
      </c>
      <c r="P27">
        <f t="shared" si="2"/>
        <v>1</v>
      </c>
      <c r="Q27">
        <f t="shared" si="3"/>
        <v>-1</v>
      </c>
    </row>
    <row r="28" spans="1:17">
      <c r="A28">
        <v>27</v>
      </c>
      <c r="B28" t="s">
        <v>56</v>
      </c>
      <c r="C28">
        <f t="shared" si="4"/>
        <v>0</v>
      </c>
      <c r="D28">
        <f t="shared" si="4"/>
        <v>0</v>
      </c>
      <c r="E28">
        <f t="shared" si="4"/>
        <v>0</v>
      </c>
      <c r="F28">
        <f t="shared" si="4"/>
        <v>0</v>
      </c>
      <c r="G28">
        <f t="shared" si="4"/>
        <v>0</v>
      </c>
      <c r="H28">
        <f t="shared" si="4"/>
        <v>1</v>
      </c>
      <c r="I28">
        <f t="shared" si="4"/>
        <v>0</v>
      </c>
      <c r="J28">
        <f t="shared" si="4"/>
        <v>0</v>
      </c>
      <c r="K28">
        <f t="shared" si="4"/>
        <v>0</v>
      </c>
      <c r="L28">
        <f t="shared" si="4"/>
        <v>0</v>
      </c>
      <c r="M28">
        <f t="shared" si="4"/>
        <v>0</v>
      </c>
      <c r="N28">
        <f t="shared" si="4"/>
        <v>0</v>
      </c>
      <c r="O28">
        <v>0</v>
      </c>
      <c r="P28">
        <f t="shared" si="2"/>
        <v>1</v>
      </c>
      <c r="Q28">
        <f t="shared" si="3"/>
        <v>-1</v>
      </c>
    </row>
    <row r="29" spans="1:17">
      <c r="A29">
        <v>28</v>
      </c>
      <c r="B29" t="s">
        <v>56</v>
      </c>
      <c r="C29">
        <f t="shared" si="4"/>
        <v>0</v>
      </c>
      <c r="D29">
        <f t="shared" si="4"/>
        <v>0</v>
      </c>
      <c r="E29">
        <f t="shared" si="4"/>
        <v>0</v>
      </c>
      <c r="F29">
        <f t="shared" si="4"/>
        <v>0</v>
      </c>
      <c r="G29">
        <f t="shared" si="4"/>
        <v>0</v>
      </c>
      <c r="H29">
        <f t="shared" si="4"/>
        <v>1</v>
      </c>
      <c r="I29">
        <f t="shared" si="4"/>
        <v>0</v>
      </c>
      <c r="J29">
        <f t="shared" si="4"/>
        <v>0</v>
      </c>
      <c r="K29">
        <f t="shared" si="4"/>
        <v>0</v>
      </c>
      <c r="L29">
        <f t="shared" si="4"/>
        <v>0</v>
      </c>
      <c r="M29">
        <f t="shared" si="4"/>
        <v>0</v>
      </c>
      <c r="N29">
        <f t="shared" si="4"/>
        <v>0</v>
      </c>
      <c r="O29">
        <v>0</v>
      </c>
      <c r="P29">
        <f t="shared" si="2"/>
        <v>1</v>
      </c>
      <c r="Q29">
        <f t="shared" si="3"/>
        <v>-1</v>
      </c>
    </row>
    <row r="30" spans="1:17">
      <c r="A30">
        <v>29</v>
      </c>
      <c r="B30" t="s">
        <v>46</v>
      </c>
      <c r="C30">
        <f t="shared" si="4"/>
        <v>0</v>
      </c>
      <c r="D30">
        <f t="shared" si="4"/>
        <v>0</v>
      </c>
      <c r="E30">
        <f t="shared" si="4"/>
        <v>1</v>
      </c>
      <c r="F30">
        <f t="shared" si="4"/>
        <v>0</v>
      </c>
      <c r="G30">
        <f t="shared" si="4"/>
        <v>0</v>
      </c>
      <c r="H30">
        <f t="shared" si="4"/>
        <v>0</v>
      </c>
      <c r="I30">
        <f t="shared" si="4"/>
        <v>0</v>
      </c>
      <c r="J30">
        <f t="shared" si="4"/>
        <v>0</v>
      </c>
      <c r="K30">
        <f t="shared" si="4"/>
        <v>0</v>
      </c>
      <c r="L30">
        <f t="shared" si="4"/>
        <v>0</v>
      </c>
      <c r="M30">
        <f t="shared" si="4"/>
        <v>0</v>
      </c>
      <c r="N30">
        <f t="shared" si="4"/>
        <v>0</v>
      </c>
      <c r="O30">
        <v>0</v>
      </c>
      <c r="P30">
        <f t="shared" si="2"/>
        <v>1</v>
      </c>
      <c r="Q30">
        <f t="shared" si="3"/>
        <v>-1</v>
      </c>
    </row>
    <row r="31" spans="1:17">
      <c r="A31">
        <v>30</v>
      </c>
      <c r="B31" t="s">
        <v>47</v>
      </c>
      <c r="C31">
        <f t="shared" si="4"/>
        <v>0</v>
      </c>
      <c r="D31">
        <f t="shared" si="4"/>
        <v>0</v>
      </c>
      <c r="E31">
        <f t="shared" si="4"/>
        <v>0</v>
      </c>
      <c r="F31">
        <f t="shared" si="4"/>
        <v>1</v>
      </c>
      <c r="G31">
        <f t="shared" si="4"/>
        <v>0</v>
      </c>
      <c r="H31">
        <f t="shared" si="4"/>
        <v>0</v>
      </c>
      <c r="I31">
        <f t="shared" si="4"/>
        <v>0</v>
      </c>
      <c r="J31">
        <f t="shared" si="4"/>
        <v>0</v>
      </c>
      <c r="K31">
        <f t="shared" si="4"/>
        <v>0</v>
      </c>
      <c r="L31">
        <f t="shared" si="4"/>
        <v>0</v>
      </c>
      <c r="M31">
        <f t="shared" si="4"/>
        <v>0</v>
      </c>
      <c r="N31">
        <f t="shared" si="4"/>
        <v>0</v>
      </c>
      <c r="O31">
        <v>0</v>
      </c>
      <c r="P31">
        <f t="shared" si="2"/>
        <v>1</v>
      </c>
      <c r="Q31">
        <f t="shared" si="3"/>
        <v>-1</v>
      </c>
    </row>
    <row r="32" spans="1:17">
      <c r="A32">
        <v>31</v>
      </c>
      <c r="B32" t="s">
        <v>50</v>
      </c>
      <c r="C32">
        <f t="shared" si="4"/>
        <v>0</v>
      </c>
      <c r="D32">
        <f t="shared" si="4"/>
        <v>0</v>
      </c>
      <c r="E32">
        <f t="shared" si="4"/>
        <v>0</v>
      </c>
      <c r="F32">
        <f t="shared" si="4"/>
        <v>0</v>
      </c>
      <c r="G32">
        <f t="shared" si="4"/>
        <v>0</v>
      </c>
      <c r="H32">
        <f t="shared" si="4"/>
        <v>0</v>
      </c>
      <c r="I32">
        <f t="shared" si="4"/>
        <v>0</v>
      </c>
      <c r="J32">
        <f t="shared" si="4"/>
        <v>0</v>
      </c>
      <c r="K32">
        <f t="shared" si="4"/>
        <v>0</v>
      </c>
      <c r="L32">
        <f t="shared" si="4"/>
        <v>1</v>
      </c>
      <c r="M32">
        <f t="shared" si="4"/>
        <v>0</v>
      </c>
      <c r="N32">
        <f t="shared" si="4"/>
        <v>0</v>
      </c>
      <c r="O32">
        <v>0</v>
      </c>
      <c r="P32">
        <f t="shared" si="2"/>
        <v>1</v>
      </c>
      <c r="Q32">
        <f t="shared" si="3"/>
        <v>-1</v>
      </c>
    </row>
    <row r="33" spans="1:17">
      <c r="A33">
        <v>32</v>
      </c>
      <c r="B33" t="s">
        <v>46</v>
      </c>
      <c r="C33">
        <f t="shared" si="4"/>
        <v>0</v>
      </c>
      <c r="D33">
        <f t="shared" si="4"/>
        <v>0</v>
      </c>
      <c r="E33">
        <f t="shared" si="4"/>
        <v>1</v>
      </c>
      <c r="F33">
        <f t="shared" si="4"/>
        <v>0</v>
      </c>
      <c r="G33">
        <f t="shared" si="4"/>
        <v>0</v>
      </c>
      <c r="H33">
        <f t="shared" si="4"/>
        <v>0</v>
      </c>
      <c r="I33">
        <f t="shared" si="4"/>
        <v>0</v>
      </c>
      <c r="J33">
        <f t="shared" si="4"/>
        <v>0</v>
      </c>
      <c r="K33">
        <f t="shared" si="4"/>
        <v>0</v>
      </c>
      <c r="L33">
        <f t="shared" si="4"/>
        <v>0</v>
      </c>
      <c r="M33">
        <f t="shared" si="4"/>
        <v>0</v>
      </c>
      <c r="N33">
        <f t="shared" si="4"/>
        <v>0</v>
      </c>
      <c r="O33">
        <v>0</v>
      </c>
      <c r="P33">
        <f t="shared" si="2"/>
        <v>1</v>
      </c>
      <c r="Q33">
        <f t="shared" si="3"/>
        <v>-1</v>
      </c>
    </row>
    <row r="34" spans="1:17">
      <c r="A34">
        <v>33</v>
      </c>
      <c r="B34" t="s">
        <v>57</v>
      </c>
      <c r="C34">
        <f t="shared" si="4"/>
        <v>0</v>
      </c>
      <c r="D34">
        <f t="shared" si="4"/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1</v>
      </c>
      <c r="O34">
        <v>0</v>
      </c>
      <c r="P34">
        <f t="shared" si="2"/>
        <v>1</v>
      </c>
      <c r="Q34">
        <f t="shared" si="3"/>
        <v>-1</v>
      </c>
    </row>
    <row r="35" spans="1:17">
      <c r="A35">
        <v>34</v>
      </c>
      <c r="B35" t="s">
        <v>48</v>
      </c>
      <c r="C35">
        <f t="shared" si="4"/>
        <v>0</v>
      </c>
      <c r="D35">
        <f t="shared" si="4"/>
        <v>0</v>
      </c>
      <c r="E35">
        <f t="shared" si="4"/>
        <v>0</v>
      </c>
      <c r="F35">
        <f t="shared" si="4"/>
        <v>0</v>
      </c>
      <c r="G35">
        <f t="shared" si="4"/>
        <v>0</v>
      </c>
      <c r="H35">
        <f t="shared" si="4"/>
        <v>0</v>
      </c>
      <c r="I35">
        <f t="shared" si="4"/>
        <v>0</v>
      </c>
      <c r="J35">
        <f t="shared" si="4"/>
        <v>1</v>
      </c>
      <c r="K35">
        <f t="shared" si="4"/>
        <v>0</v>
      </c>
      <c r="L35">
        <f t="shared" si="4"/>
        <v>0</v>
      </c>
      <c r="M35">
        <f t="shared" si="4"/>
        <v>0</v>
      </c>
      <c r="N35">
        <f t="shared" si="4"/>
        <v>0</v>
      </c>
      <c r="O35">
        <v>0</v>
      </c>
      <c r="P35">
        <f t="shared" si="2"/>
        <v>1</v>
      </c>
      <c r="Q35">
        <f t="shared" si="3"/>
        <v>-1</v>
      </c>
    </row>
    <row r="36" spans="1:17">
      <c r="A36">
        <v>35</v>
      </c>
      <c r="B36" t="s">
        <v>47</v>
      </c>
      <c r="C36">
        <f t="shared" si="4"/>
        <v>0</v>
      </c>
      <c r="D36">
        <f t="shared" si="4"/>
        <v>0</v>
      </c>
      <c r="E36">
        <f t="shared" si="4"/>
        <v>0</v>
      </c>
      <c r="F36">
        <f t="shared" si="4"/>
        <v>1</v>
      </c>
      <c r="G36">
        <f t="shared" si="4"/>
        <v>0</v>
      </c>
      <c r="H36">
        <f t="shared" si="4"/>
        <v>0</v>
      </c>
      <c r="I36">
        <f t="shared" si="4"/>
        <v>0</v>
      </c>
      <c r="J36">
        <f t="shared" si="4"/>
        <v>0</v>
      </c>
      <c r="K36">
        <f t="shared" si="4"/>
        <v>0</v>
      </c>
      <c r="L36">
        <f t="shared" si="4"/>
        <v>0</v>
      </c>
      <c r="M36">
        <f t="shared" si="4"/>
        <v>0</v>
      </c>
      <c r="N36">
        <f t="shared" si="4"/>
        <v>0</v>
      </c>
      <c r="O36">
        <v>0</v>
      </c>
      <c r="P36">
        <f t="shared" si="2"/>
        <v>1</v>
      </c>
      <c r="Q36">
        <f t="shared" si="3"/>
        <v>-1</v>
      </c>
    </row>
    <row r="37" spans="1:17">
      <c r="A37">
        <v>36</v>
      </c>
      <c r="B37" t="s">
        <v>55</v>
      </c>
      <c r="C37">
        <f t="shared" si="4"/>
        <v>0</v>
      </c>
      <c r="D37">
        <f t="shared" si="4"/>
        <v>1</v>
      </c>
      <c r="E37">
        <f t="shared" si="4"/>
        <v>0</v>
      </c>
      <c r="F37">
        <f t="shared" si="4"/>
        <v>0</v>
      </c>
      <c r="G37">
        <f t="shared" si="4"/>
        <v>0</v>
      </c>
      <c r="H37">
        <f t="shared" si="4"/>
        <v>0</v>
      </c>
      <c r="I37">
        <f t="shared" si="4"/>
        <v>0</v>
      </c>
      <c r="J37">
        <f t="shared" si="4"/>
        <v>0</v>
      </c>
      <c r="K37">
        <f t="shared" si="4"/>
        <v>0</v>
      </c>
      <c r="L37">
        <f t="shared" si="4"/>
        <v>0</v>
      </c>
      <c r="M37">
        <f t="shared" si="4"/>
        <v>0</v>
      </c>
      <c r="N37">
        <f t="shared" si="4"/>
        <v>0</v>
      </c>
      <c r="O37">
        <v>0</v>
      </c>
      <c r="P37">
        <f t="shared" si="2"/>
        <v>1</v>
      </c>
      <c r="Q37">
        <f t="shared" si="3"/>
        <v>-1</v>
      </c>
    </row>
    <row r="38" spans="1:17">
      <c r="A38">
        <v>37</v>
      </c>
      <c r="B38" t="s">
        <v>50</v>
      </c>
      <c r="C38">
        <f t="shared" si="4"/>
        <v>0</v>
      </c>
      <c r="D38">
        <f t="shared" si="4"/>
        <v>0</v>
      </c>
      <c r="E38">
        <f t="shared" si="4"/>
        <v>0</v>
      </c>
      <c r="F38">
        <f t="shared" si="4"/>
        <v>0</v>
      </c>
      <c r="G38">
        <f t="shared" si="4"/>
        <v>0</v>
      </c>
      <c r="H38">
        <f t="shared" si="4"/>
        <v>0</v>
      </c>
      <c r="I38">
        <f t="shared" si="4"/>
        <v>0</v>
      </c>
      <c r="J38">
        <f t="shared" si="4"/>
        <v>0</v>
      </c>
      <c r="K38">
        <f t="shared" si="4"/>
        <v>0</v>
      </c>
      <c r="L38">
        <f t="shared" si="4"/>
        <v>1</v>
      </c>
      <c r="M38">
        <f t="shared" si="4"/>
        <v>0</v>
      </c>
      <c r="N38">
        <f t="shared" si="4"/>
        <v>0</v>
      </c>
      <c r="O38">
        <v>0</v>
      </c>
      <c r="P38">
        <f t="shared" si="2"/>
        <v>1</v>
      </c>
      <c r="Q38">
        <f t="shared" si="3"/>
        <v>-1</v>
      </c>
    </row>
    <row r="39" spans="1:17">
      <c r="A39">
        <v>38</v>
      </c>
      <c r="B39" t="s">
        <v>56</v>
      </c>
      <c r="C39">
        <f t="shared" si="4"/>
        <v>0</v>
      </c>
      <c r="D39">
        <f t="shared" si="4"/>
        <v>0</v>
      </c>
      <c r="E39">
        <f t="shared" si="4"/>
        <v>0</v>
      </c>
      <c r="F39">
        <f t="shared" si="4"/>
        <v>0</v>
      </c>
      <c r="G39">
        <f t="shared" si="4"/>
        <v>0</v>
      </c>
      <c r="H39">
        <f t="shared" si="4"/>
        <v>1</v>
      </c>
      <c r="I39">
        <f t="shared" si="4"/>
        <v>0</v>
      </c>
      <c r="J39">
        <f t="shared" si="4"/>
        <v>0</v>
      </c>
      <c r="K39">
        <f t="shared" si="4"/>
        <v>0</v>
      </c>
      <c r="L39">
        <f t="shared" si="4"/>
        <v>0</v>
      </c>
      <c r="M39">
        <f t="shared" si="4"/>
        <v>0</v>
      </c>
      <c r="N39">
        <f t="shared" si="4"/>
        <v>0</v>
      </c>
      <c r="O39">
        <v>1</v>
      </c>
      <c r="P39">
        <f t="shared" si="2"/>
        <v>1</v>
      </c>
      <c r="Q39">
        <v>1</v>
      </c>
    </row>
    <row r="40" spans="1:17">
      <c r="A40">
        <v>39</v>
      </c>
      <c r="B40" t="s">
        <v>47</v>
      </c>
      <c r="C40">
        <f t="shared" si="4"/>
        <v>0</v>
      </c>
      <c r="D40">
        <f t="shared" si="4"/>
        <v>0</v>
      </c>
      <c r="E40">
        <f t="shared" si="4"/>
        <v>0</v>
      </c>
      <c r="F40">
        <f t="shared" ref="D40:N63" si="5">IF(F$1=$B40,1,0)</f>
        <v>1</v>
      </c>
      <c r="G40">
        <f t="shared" si="5"/>
        <v>0</v>
      </c>
      <c r="H40">
        <f t="shared" si="5"/>
        <v>0</v>
      </c>
      <c r="I40">
        <f t="shared" si="5"/>
        <v>0</v>
      </c>
      <c r="J40">
        <f t="shared" si="5"/>
        <v>0</v>
      </c>
      <c r="K40">
        <f t="shared" si="5"/>
        <v>0</v>
      </c>
      <c r="L40">
        <f t="shared" si="5"/>
        <v>0</v>
      </c>
      <c r="M40">
        <f t="shared" si="5"/>
        <v>0</v>
      </c>
      <c r="N40">
        <f t="shared" si="5"/>
        <v>0</v>
      </c>
      <c r="O40">
        <v>0</v>
      </c>
      <c r="P40">
        <f t="shared" si="2"/>
        <v>1</v>
      </c>
      <c r="Q40">
        <f t="shared" si="3"/>
        <v>-1</v>
      </c>
    </row>
    <row r="41" spans="1:17">
      <c r="A41">
        <v>40</v>
      </c>
      <c r="B41" t="s">
        <v>47</v>
      </c>
      <c r="C41">
        <f t="shared" ref="C41:J106" si="6">IF(C$1=$B41,1,0)</f>
        <v>0</v>
      </c>
      <c r="D41">
        <f t="shared" si="5"/>
        <v>0</v>
      </c>
      <c r="E41">
        <f t="shared" si="5"/>
        <v>0</v>
      </c>
      <c r="F41">
        <f t="shared" si="5"/>
        <v>1</v>
      </c>
      <c r="G41">
        <f t="shared" si="5"/>
        <v>0</v>
      </c>
      <c r="H41">
        <f t="shared" si="5"/>
        <v>0</v>
      </c>
      <c r="I41">
        <f t="shared" si="5"/>
        <v>0</v>
      </c>
      <c r="J41">
        <f t="shared" si="5"/>
        <v>0</v>
      </c>
      <c r="K41">
        <f t="shared" si="5"/>
        <v>0</v>
      </c>
      <c r="L41">
        <f t="shared" si="5"/>
        <v>0</v>
      </c>
      <c r="M41">
        <f t="shared" si="5"/>
        <v>0</v>
      </c>
      <c r="N41">
        <f t="shared" si="5"/>
        <v>0</v>
      </c>
      <c r="O41">
        <v>0</v>
      </c>
      <c r="P41">
        <f t="shared" si="2"/>
        <v>1</v>
      </c>
      <c r="Q41">
        <f t="shared" si="3"/>
        <v>-1</v>
      </c>
    </row>
    <row r="42" spans="1:17">
      <c r="A42">
        <v>41</v>
      </c>
      <c r="B42" t="s">
        <v>55</v>
      </c>
      <c r="C42">
        <f t="shared" si="6"/>
        <v>0</v>
      </c>
      <c r="D42">
        <f t="shared" si="5"/>
        <v>1</v>
      </c>
      <c r="E42">
        <f t="shared" si="5"/>
        <v>0</v>
      </c>
      <c r="F42">
        <f t="shared" si="5"/>
        <v>0</v>
      </c>
      <c r="G42">
        <f t="shared" si="5"/>
        <v>0</v>
      </c>
      <c r="H42">
        <f t="shared" si="5"/>
        <v>0</v>
      </c>
      <c r="I42">
        <f t="shared" si="5"/>
        <v>0</v>
      </c>
      <c r="J42">
        <f t="shared" si="5"/>
        <v>0</v>
      </c>
      <c r="K42">
        <f t="shared" si="5"/>
        <v>0</v>
      </c>
      <c r="L42">
        <f t="shared" si="5"/>
        <v>0</v>
      </c>
      <c r="M42">
        <f t="shared" si="5"/>
        <v>0</v>
      </c>
      <c r="N42">
        <f t="shared" si="5"/>
        <v>0</v>
      </c>
      <c r="O42">
        <v>0</v>
      </c>
      <c r="P42">
        <f t="shared" si="2"/>
        <v>1</v>
      </c>
      <c r="Q42">
        <f t="shared" si="3"/>
        <v>-1</v>
      </c>
    </row>
    <row r="43" spans="1:17">
      <c r="A43">
        <v>42</v>
      </c>
      <c r="B43" t="s">
        <v>56</v>
      </c>
      <c r="C43">
        <f t="shared" si="6"/>
        <v>0</v>
      </c>
      <c r="D43">
        <f t="shared" si="5"/>
        <v>0</v>
      </c>
      <c r="E43">
        <f t="shared" si="5"/>
        <v>0</v>
      </c>
      <c r="F43">
        <f t="shared" si="5"/>
        <v>0</v>
      </c>
      <c r="G43">
        <f t="shared" si="5"/>
        <v>0</v>
      </c>
      <c r="H43">
        <f t="shared" si="5"/>
        <v>1</v>
      </c>
      <c r="I43">
        <f t="shared" si="5"/>
        <v>0</v>
      </c>
      <c r="J43">
        <f t="shared" si="5"/>
        <v>0</v>
      </c>
      <c r="K43">
        <f t="shared" si="5"/>
        <v>0</v>
      </c>
      <c r="L43">
        <f t="shared" si="5"/>
        <v>0</v>
      </c>
      <c r="M43">
        <f t="shared" si="5"/>
        <v>0</v>
      </c>
      <c r="N43">
        <f t="shared" si="5"/>
        <v>0</v>
      </c>
      <c r="O43">
        <v>0</v>
      </c>
      <c r="P43">
        <f t="shared" si="2"/>
        <v>1</v>
      </c>
      <c r="Q43">
        <f t="shared" si="3"/>
        <v>-1</v>
      </c>
    </row>
    <row r="44" spans="1:17">
      <c r="A44">
        <v>43</v>
      </c>
      <c r="B44" t="s">
        <v>45</v>
      </c>
      <c r="C44">
        <f t="shared" si="6"/>
        <v>1</v>
      </c>
      <c r="D44">
        <f t="shared" si="5"/>
        <v>0</v>
      </c>
      <c r="E44">
        <f t="shared" si="5"/>
        <v>0</v>
      </c>
      <c r="F44">
        <f t="shared" si="5"/>
        <v>0</v>
      </c>
      <c r="G44">
        <f t="shared" si="5"/>
        <v>0</v>
      </c>
      <c r="H44">
        <f t="shared" si="5"/>
        <v>0</v>
      </c>
      <c r="I44">
        <f t="shared" si="5"/>
        <v>0</v>
      </c>
      <c r="J44">
        <f t="shared" si="5"/>
        <v>0</v>
      </c>
      <c r="K44">
        <f t="shared" si="5"/>
        <v>0</v>
      </c>
      <c r="L44">
        <f t="shared" si="5"/>
        <v>0</v>
      </c>
      <c r="M44">
        <f t="shared" si="5"/>
        <v>0</v>
      </c>
      <c r="N44">
        <f t="shared" si="5"/>
        <v>0</v>
      </c>
      <c r="O44">
        <v>0</v>
      </c>
      <c r="P44">
        <f t="shared" si="2"/>
        <v>1</v>
      </c>
      <c r="Q44">
        <f t="shared" si="3"/>
        <v>-1</v>
      </c>
    </row>
    <row r="45" spans="1:17">
      <c r="A45">
        <v>44</v>
      </c>
      <c r="B45" t="s">
        <v>51</v>
      </c>
      <c r="C45">
        <f t="shared" si="6"/>
        <v>0</v>
      </c>
      <c r="D45">
        <f t="shared" si="5"/>
        <v>0</v>
      </c>
      <c r="E45">
        <f t="shared" si="5"/>
        <v>0</v>
      </c>
      <c r="F45">
        <f t="shared" si="5"/>
        <v>0</v>
      </c>
      <c r="G45">
        <f t="shared" si="5"/>
        <v>0</v>
      </c>
      <c r="H45">
        <f t="shared" si="5"/>
        <v>0</v>
      </c>
      <c r="I45">
        <f t="shared" si="5"/>
        <v>0</v>
      </c>
      <c r="J45">
        <f t="shared" si="5"/>
        <v>0</v>
      </c>
      <c r="K45">
        <f t="shared" si="5"/>
        <v>0</v>
      </c>
      <c r="L45">
        <f t="shared" si="5"/>
        <v>0</v>
      </c>
      <c r="M45">
        <f t="shared" si="5"/>
        <v>1</v>
      </c>
      <c r="N45">
        <f t="shared" si="5"/>
        <v>0</v>
      </c>
      <c r="O45">
        <v>0</v>
      </c>
      <c r="P45">
        <f t="shared" si="2"/>
        <v>1</v>
      </c>
      <c r="Q45">
        <f t="shared" si="3"/>
        <v>-1</v>
      </c>
    </row>
    <row r="46" spans="1:17">
      <c r="A46">
        <v>45</v>
      </c>
      <c r="B46" t="s">
        <v>57</v>
      </c>
      <c r="C46">
        <f t="shared" si="6"/>
        <v>0</v>
      </c>
      <c r="D46">
        <f t="shared" si="5"/>
        <v>0</v>
      </c>
      <c r="E46">
        <f t="shared" si="5"/>
        <v>0</v>
      </c>
      <c r="F46">
        <f t="shared" si="5"/>
        <v>0</v>
      </c>
      <c r="G46">
        <f t="shared" si="5"/>
        <v>0</v>
      </c>
      <c r="H46">
        <f t="shared" si="5"/>
        <v>0</v>
      </c>
      <c r="I46">
        <f t="shared" si="5"/>
        <v>0</v>
      </c>
      <c r="J46">
        <f t="shared" si="5"/>
        <v>0</v>
      </c>
      <c r="K46">
        <f t="shared" si="5"/>
        <v>0</v>
      </c>
      <c r="L46">
        <f t="shared" si="5"/>
        <v>0</v>
      </c>
      <c r="M46">
        <f t="shared" si="5"/>
        <v>0</v>
      </c>
      <c r="N46">
        <f t="shared" si="5"/>
        <v>1</v>
      </c>
      <c r="O46">
        <v>0</v>
      </c>
      <c r="P46">
        <f t="shared" si="2"/>
        <v>1</v>
      </c>
      <c r="Q46">
        <f t="shared" si="3"/>
        <v>-1</v>
      </c>
    </row>
    <row r="47" spans="1:17">
      <c r="A47">
        <v>46</v>
      </c>
      <c r="B47" t="s">
        <v>46</v>
      </c>
      <c r="C47">
        <f t="shared" si="6"/>
        <v>0</v>
      </c>
      <c r="D47">
        <f t="shared" si="5"/>
        <v>0</v>
      </c>
      <c r="E47">
        <f t="shared" si="5"/>
        <v>1</v>
      </c>
      <c r="F47">
        <f t="shared" si="5"/>
        <v>0</v>
      </c>
      <c r="G47">
        <f t="shared" si="5"/>
        <v>0</v>
      </c>
      <c r="H47">
        <f t="shared" si="5"/>
        <v>0</v>
      </c>
      <c r="I47">
        <f t="shared" si="5"/>
        <v>0</v>
      </c>
      <c r="J47">
        <f t="shared" si="5"/>
        <v>0</v>
      </c>
      <c r="K47">
        <f t="shared" si="5"/>
        <v>0</v>
      </c>
      <c r="L47">
        <f t="shared" si="5"/>
        <v>0</v>
      </c>
      <c r="M47">
        <f t="shared" si="5"/>
        <v>0</v>
      </c>
      <c r="N47">
        <f t="shared" si="5"/>
        <v>0</v>
      </c>
      <c r="O47">
        <v>0</v>
      </c>
      <c r="P47">
        <f t="shared" si="2"/>
        <v>1</v>
      </c>
      <c r="Q47">
        <f t="shared" si="3"/>
        <v>-1</v>
      </c>
    </row>
    <row r="48" spans="1:17">
      <c r="A48">
        <v>47</v>
      </c>
      <c r="B48" t="s">
        <v>45</v>
      </c>
      <c r="C48">
        <f t="shared" si="6"/>
        <v>1</v>
      </c>
      <c r="D48">
        <f t="shared" si="5"/>
        <v>0</v>
      </c>
      <c r="E48">
        <f t="shared" si="5"/>
        <v>0</v>
      </c>
      <c r="F48">
        <f t="shared" si="5"/>
        <v>0</v>
      </c>
      <c r="G48">
        <f t="shared" si="5"/>
        <v>0</v>
      </c>
      <c r="H48">
        <f t="shared" si="5"/>
        <v>0</v>
      </c>
      <c r="I48">
        <f t="shared" si="5"/>
        <v>0</v>
      </c>
      <c r="J48">
        <f t="shared" si="5"/>
        <v>0</v>
      </c>
      <c r="K48">
        <f t="shared" si="5"/>
        <v>0</v>
      </c>
      <c r="L48">
        <f t="shared" si="5"/>
        <v>0</v>
      </c>
      <c r="M48">
        <f t="shared" si="5"/>
        <v>0</v>
      </c>
      <c r="N48">
        <f t="shared" si="5"/>
        <v>0</v>
      </c>
      <c r="O48">
        <v>0</v>
      </c>
      <c r="P48">
        <f t="shared" si="2"/>
        <v>1</v>
      </c>
      <c r="Q48">
        <f t="shared" si="3"/>
        <v>-1</v>
      </c>
    </row>
    <row r="49" spans="1:17">
      <c r="A49">
        <v>48</v>
      </c>
      <c r="B49" t="s">
        <v>49</v>
      </c>
      <c r="C49">
        <f t="shared" si="6"/>
        <v>0</v>
      </c>
      <c r="D49">
        <f t="shared" si="5"/>
        <v>0</v>
      </c>
      <c r="E49">
        <f t="shared" si="5"/>
        <v>0</v>
      </c>
      <c r="F49">
        <f t="shared" si="5"/>
        <v>0</v>
      </c>
      <c r="G49">
        <f t="shared" si="5"/>
        <v>0</v>
      </c>
      <c r="H49">
        <f t="shared" si="5"/>
        <v>0</v>
      </c>
      <c r="I49">
        <f t="shared" si="5"/>
        <v>0</v>
      </c>
      <c r="J49">
        <f t="shared" si="5"/>
        <v>0</v>
      </c>
      <c r="K49">
        <f t="shared" si="5"/>
        <v>1</v>
      </c>
      <c r="L49">
        <f t="shared" si="5"/>
        <v>0</v>
      </c>
      <c r="M49">
        <f t="shared" si="5"/>
        <v>0</v>
      </c>
      <c r="N49">
        <f t="shared" si="5"/>
        <v>0</v>
      </c>
      <c r="O49">
        <v>0</v>
      </c>
      <c r="P49">
        <f t="shared" si="2"/>
        <v>1</v>
      </c>
      <c r="Q49">
        <f t="shared" si="3"/>
        <v>-1</v>
      </c>
    </row>
    <row r="50" spans="1:17">
      <c r="A50">
        <v>49</v>
      </c>
      <c r="B50" t="s">
        <v>57</v>
      </c>
      <c r="C50">
        <f t="shared" si="6"/>
        <v>0</v>
      </c>
      <c r="D50">
        <f t="shared" si="5"/>
        <v>0</v>
      </c>
      <c r="E50">
        <f t="shared" si="5"/>
        <v>0</v>
      </c>
      <c r="F50">
        <f t="shared" si="5"/>
        <v>0</v>
      </c>
      <c r="G50">
        <f t="shared" si="5"/>
        <v>0</v>
      </c>
      <c r="H50">
        <f t="shared" si="5"/>
        <v>0</v>
      </c>
      <c r="I50">
        <f t="shared" si="5"/>
        <v>0</v>
      </c>
      <c r="J50">
        <f t="shared" si="5"/>
        <v>0</v>
      </c>
      <c r="K50">
        <f t="shared" si="5"/>
        <v>0</v>
      </c>
      <c r="L50">
        <f t="shared" si="5"/>
        <v>0</v>
      </c>
      <c r="M50">
        <f t="shared" si="5"/>
        <v>0</v>
      </c>
      <c r="N50">
        <f t="shared" si="5"/>
        <v>1</v>
      </c>
      <c r="O50">
        <v>0</v>
      </c>
      <c r="P50">
        <f t="shared" si="2"/>
        <v>1</v>
      </c>
      <c r="Q50">
        <f t="shared" si="3"/>
        <v>-1</v>
      </c>
    </row>
    <row r="51" spans="1:17">
      <c r="A51">
        <v>50</v>
      </c>
      <c r="B51" t="s">
        <v>56</v>
      </c>
      <c r="C51">
        <f t="shared" si="6"/>
        <v>0</v>
      </c>
      <c r="D51">
        <f t="shared" si="5"/>
        <v>0</v>
      </c>
      <c r="E51">
        <f t="shared" si="5"/>
        <v>0</v>
      </c>
      <c r="F51">
        <f t="shared" si="5"/>
        <v>0</v>
      </c>
      <c r="G51">
        <f t="shared" si="5"/>
        <v>0</v>
      </c>
      <c r="H51">
        <f t="shared" si="5"/>
        <v>1</v>
      </c>
      <c r="I51">
        <f t="shared" si="5"/>
        <v>0</v>
      </c>
      <c r="J51">
        <f t="shared" si="5"/>
        <v>0</v>
      </c>
      <c r="K51">
        <f t="shared" si="5"/>
        <v>0</v>
      </c>
      <c r="L51">
        <f t="shared" si="5"/>
        <v>0</v>
      </c>
      <c r="M51">
        <f t="shared" si="5"/>
        <v>0</v>
      </c>
      <c r="N51">
        <f t="shared" si="5"/>
        <v>0</v>
      </c>
      <c r="O51">
        <v>0</v>
      </c>
      <c r="P51">
        <f t="shared" si="2"/>
        <v>1</v>
      </c>
      <c r="Q51">
        <f t="shared" si="3"/>
        <v>-1</v>
      </c>
    </row>
    <row r="52" spans="1:17">
      <c r="A52">
        <v>51</v>
      </c>
      <c r="B52" t="s">
        <v>47</v>
      </c>
      <c r="C52">
        <f t="shared" si="6"/>
        <v>0</v>
      </c>
      <c r="D52">
        <f t="shared" si="5"/>
        <v>0</v>
      </c>
      <c r="E52">
        <f t="shared" si="5"/>
        <v>0</v>
      </c>
      <c r="F52">
        <f t="shared" si="5"/>
        <v>1</v>
      </c>
      <c r="G52">
        <f t="shared" si="5"/>
        <v>0</v>
      </c>
      <c r="H52">
        <f t="shared" si="5"/>
        <v>0</v>
      </c>
      <c r="I52">
        <f t="shared" si="5"/>
        <v>0</v>
      </c>
      <c r="J52">
        <f t="shared" si="5"/>
        <v>0</v>
      </c>
      <c r="K52">
        <f t="shared" si="5"/>
        <v>0</v>
      </c>
      <c r="L52">
        <f t="shared" si="5"/>
        <v>0</v>
      </c>
      <c r="M52">
        <f t="shared" si="5"/>
        <v>0</v>
      </c>
      <c r="N52">
        <f t="shared" si="5"/>
        <v>0</v>
      </c>
      <c r="O52">
        <v>0</v>
      </c>
      <c r="P52">
        <f t="shared" si="2"/>
        <v>1</v>
      </c>
      <c r="Q52">
        <f t="shared" si="3"/>
        <v>-1</v>
      </c>
    </row>
    <row r="53" spans="1:17">
      <c r="A53">
        <v>52</v>
      </c>
      <c r="B53" t="s">
        <v>54</v>
      </c>
      <c r="C53">
        <f t="shared" si="6"/>
        <v>0</v>
      </c>
      <c r="D53">
        <f t="shared" si="5"/>
        <v>0</v>
      </c>
      <c r="E53">
        <f t="shared" si="5"/>
        <v>0</v>
      </c>
      <c r="F53">
        <f t="shared" si="5"/>
        <v>0</v>
      </c>
      <c r="G53">
        <f t="shared" si="5"/>
        <v>0</v>
      </c>
      <c r="H53">
        <f t="shared" si="5"/>
        <v>0</v>
      </c>
      <c r="I53">
        <f t="shared" si="5"/>
        <v>1</v>
      </c>
      <c r="J53">
        <f t="shared" si="5"/>
        <v>0</v>
      </c>
      <c r="K53">
        <f t="shared" si="5"/>
        <v>0</v>
      </c>
      <c r="L53">
        <f t="shared" si="5"/>
        <v>0</v>
      </c>
      <c r="M53">
        <f t="shared" si="5"/>
        <v>0</v>
      </c>
      <c r="N53">
        <f t="shared" si="5"/>
        <v>0</v>
      </c>
      <c r="O53">
        <v>0</v>
      </c>
      <c r="P53">
        <f t="shared" si="2"/>
        <v>1</v>
      </c>
      <c r="Q53">
        <f t="shared" si="3"/>
        <v>-1</v>
      </c>
    </row>
    <row r="54" spans="1:17">
      <c r="A54">
        <v>53</v>
      </c>
      <c r="B54" t="s">
        <v>55</v>
      </c>
      <c r="C54">
        <f t="shared" si="6"/>
        <v>0</v>
      </c>
      <c r="D54">
        <f t="shared" si="5"/>
        <v>1</v>
      </c>
      <c r="E54">
        <f t="shared" si="5"/>
        <v>0</v>
      </c>
      <c r="F54">
        <f t="shared" si="5"/>
        <v>0</v>
      </c>
      <c r="G54">
        <f t="shared" si="5"/>
        <v>0</v>
      </c>
      <c r="H54">
        <f t="shared" si="5"/>
        <v>0</v>
      </c>
      <c r="I54">
        <f t="shared" si="5"/>
        <v>0</v>
      </c>
      <c r="J54">
        <f t="shared" si="5"/>
        <v>0</v>
      </c>
      <c r="K54">
        <f t="shared" si="5"/>
        <v>0</v>
      </c>
      <c r="L54">
        <f t="shared" si="5"/>
        <v>0</v>
      </c>
      <c r="M54">
        <f t="shared" si="5"/>
        <v>0</v>
      </c>
      <c r="N54">
        <f t="shared" si="5"/>
        <v>0</v>
      </c>
      <c r="O54">
        <v>0</v>
      </c>
      <c r="P54">
        <f t="shared" si="2"/>
        <v>1</v>
      </c>
      <c r="Q54">
        <f t="shared" si="3"/>
        <v>-1</v>
      </c>
    </row>
    <row r="55" spans="1:17">
      <c r="A55">
        <v>54</v>
      </c>
      <c r="B55" t="s">
        <v>54</v>
      </c>
      <c r="C55">
        <f t="shared" si="6"/>
        <v>0</v>
      </c>
      <c r="D55">
        <f t="shared" si="5"/>
        <v>0</v>
      </c>
      <c r="E55">
        <f t="shared" si="5"/>
        <v>0</v>
      </c>
      <c r="F55">
        <f t="shared" si="5"/>
        <v>0</v>
      </c>
      <c r="G55">
        <f t="shared" si="5"/>
        <v>0</v>
      </c>
      <c r="H55">
        <f t="shared" si="5"/>
        <v>0</v>
      </c>
      <c r="I55">
        <f t="shared" si="5"/>
        <v>1</v>
      </c>
      <c r="J55">
        <f t="shared" si="5"/>
        <v>0</v>
      </c>
      <c r="K55">
        <f t="shared" si="5"/>
        <v>0</v>
      </c>
      <c r="L55">
        <f t="shared" si="5"/>
        <v>0</v>
      </c>
      <c r="M55">
        <f t="shared" si="5"/>
        <v>0</v>
      </c>
      <c r="N55">
        <f t="shared" si="5"/>
        <v>0</v>
      </c>
      <c r="O55">
        <v>0</v>
      </c>
      <c r="P55">
        <f t="shared" si="2"/>
        <v>1</v>
      </c>
      <c r="Q55">
        <f t="shared" si="3"/>
        <v>-1</v>
      </c>
    </row>
    <row r="56" spans="1:17">
      <c r="A56">
        <v>55</v>
      </c>
      <c r="B56" t="s">
        <v>57</v>
      </c>
      <c r="C56">
        <f t="shared" si="6"/>
        <v>0</v>
      </c>
      <c r="D56">
        <f t="shared" si="5"/>
        <v>0</v>
      </c>
      <c r="E56">
        <f t="shared" si="5"/>
        <v>0</v>
      </c>
      <c r="F56">
        <f t="shared" si="5"/>
        <v>0</v>
      </c>
      <c r="G56">
        <f t="shared" si="5"/>
        <v>0</v>
      </c>
      <c r="H56">
        <f t="shared" si="5"/>
        <v>0</v>
      </c>
      <c r="I56">
        <f t="shared" si="5"/>
        <v>0</v>
      </c>
      <c r="J56">
        <f t="shared" si="5"/>
        <v>0</v>
      </c>
      <c r="K56">
        <f t="shared" si="5"/>
        <v>0</v>
      </c>
      <c r="L56">
        <f t="shared" si="5"/>
        <v>0</v>
      </c>
      <c r="M56">
        <f t="shared" si="5"/>
        <v>0</v>
      </c>
      <c r="N56">
        <f t="shared" si="5"/>
        <v>1</v>
      </c>
      <c r="O56">
        <v>0</v>
      </c>
      <c r="P56">
        <f t="shared" si="2"/>
        <v>1</v>
      </c>
      <c r="Q56">
        <f t="shared" si="3"/>
        <v>-1</v>
      </c>
    </row>
    <row r="57" spans="1:17">
      <c r="A57">
        <v>56</v>
      </c>
      <c r="B57" t="s">
        <v>51</v>
      </c>
      <c r="C57">
        <f t="shared" si="6"/>
        <v>0</v>
      </c>
      <c r="D57">
        <f t="shared" si="5"/>
        <v>0</v>
      </c>
      <c r="E57">
        <f t="shared" si="5"/>
        <v>0</v>
      </c>
      <c r="F57">
        <f t="shared" si="5"/>
        <v>0</v>
      </c>
      <c r="G57">
        <f t="shared" si="5"/>
        <v>0</v>
      </c>
      <c r="H57">
        <f t="shared" si="5"/>
        <v>0</v>
      </c>
      <c r="I57">
        <f t="shared" si="5"/>
        <v>0</v>
      </c>
      <c r="J57">
        <f t="shared" si="5"/>
        <v>0</v>
      </c>
      <c r="K57">
        <f t="shared" si="5"/>
        <v>0</v>
      </c>
      <c r="L57">
        <f t="shared" si="5"/>
        <v>0</v>
      </c>
      <c r="M57">
        <f t="shared" si="5"/>
        <v>1</v>
      </c>
      <c r="N57">
        <f t="shared" si="5"/>
        <v>0</v>
      </c>
      <c r="O57">
        <v>0</v>
      </c>
      <c r="P57">
        <f t="shared" si="2"/>
        <v>1</v>
      </c>
      <c r="Q57">
        <f t="shared" ref="Q57:Q63" si="7">IF(O57=0, -1, 0)</f>
        <v>-1</v>
      </c>
    </row>
    <row r="58" spans="1:17">
      <c r="A58">
        <v>57</v>
      </c>
      <c r="B58" t="s">
        <v>53</v>
      </c>
      <c r="C58">
        <f t="shared" si="6"/>
        <v>0</v>
      </c>
      <c r="D58">
        <f t="shared" si="5"/>
        <v>0</v>
      </c>
      <c r="E58">
        <f t="shared" si="5"/>
        <v>0</v>
      </c>
      <c r="F58">
        <f t="shared" si="5"/>
        <v>0</v>
      </c>
      <c r="G58">
        <f t="shared" si="5"/>
        <v>1</v>
      </c>
      <c r="H58">
        <f t="shared" si="5"/>
        <v>0</v>
      </c>
      <c r="I58">
        <f t="shared" si="5"/>
        <v>0</v>
      </c>
      <c r="J58">
        <f t="shared" si="5"/>
        <v>0</v>
      </c>
      <c r="K58">
        <f t="shared" si="5"/>
        <v>0</v>
      </c>
      <c r="L58">
        <f t="shared" si="5"/>
        <v>0</v>
      </c>
      <c r="M58">
        <f t="shared" si="5"/>
        <v>0</v>
      </c>
      <c r="N58">
        <f t="shared" si="5"/>
        <v>0</v>
      </c>
      <c r="O58">
        <v>0</v>
      </c>
      <c r="P58">
        <f t="shared" si="2"/>
        <v>1</v>
      </c>
      <c r="Q58">
        <f t="shared" si="7"/>
        <v>-1</v>
      </c>
    </row>
    <row r="59" spans="1:17">
      <c r="A59">
        <v>58</v>
      </c>
      <c r="B59" t="s">
        <v>50</v>
      </c>
      <c r="C59">
        <f t="shared" si="6"/>
        <v>0</v>
      </c>
      <c r="D59">
        <f t="shared" si="5"/>
        <v>0</v>
      </c>
      <c r="E59">
        <f t="shared" si="5"/>
        <v>0</v>
      </c>
      <c r="F59">
        <f t="shared" si="5"/>
        <v>0</v>
      </c>
      <c r="G59">
        <f t="shared" si="5"/>
        <v>0</v>
      </c>
      <c r="H59">
        <f t="shared" si="5"/>
        <v>0</v>
      </c>
      <c r="I59">
        <f t="shared" si="5"/>
        <v>0</v>
      </c>
      <c r="J59">
        <f t="shared" si="5"/>
        <v>0</v>
      </c>
      <c r="K59">
        <f t="shared" si="5"/>
        <v>0</v>
      </c>
      <c r="L59">
        <f t="shared" si="5"/>
        <v>1</v>
      </c>
      <c r="M59">
        <f t="shared" si="5"/>
        <v>0</v>
      </c>
      <c r="N59">
        <f t="shared" si="5"/>
        <v>0</v>
      </c>
      <c r="O59">
        <v>0</v>
      </c>
      <c r="P59">
        <f t="shared" si="2"/>
        <v>1</v>
      </c>
      <c r="Q59">
        <f t="shared" si="7"/>
        <v>-1</v>
      </c>
    </row>
    <row r="60" spans="1:17">
      <c r="A60">
        <v>59</v>
      </c>
      <c r="B60" t="s">
        <v>49</v>
      </c>
      <c r="C60">
        <f t="shared" si="6"/>
        <v>0</v>
      </c>
      <c r="D60">
        <f t="shared" si="5"/>
        <v>0</v>
      </c>
      <c r="E60">
        <f t="shared" si="5"/>
        <v>0</v>
      </c>
      <c r="F60">
        <f t="shared" si="5"/>
        <v>0</v>
      </c>
      <c r="G60">
        <f t="shared" si="5"/>
        <v>0</v>
      </c>
      <c r="H60">
        <f t="shared" si="5"/>
        <v>0</v>
      </c>
      <c r="I60">
        <f t="shared" si="5"/>
        <v>0</v>
      </c>
      <c r="J60">
        <f t="shared" si="5"/>
        <v>0</v>
      </c>
      <c r="K60">
        <f t="shared" si="5"/>
        <v>1</v>
      </c>
      <c r="L60">
        <f t="shared" si="5"/>
        <v>0</v>
      </c>
      <c r="M60">
        <f t="shared" si="5"/>
        <v>0</v>
      </c>
      <c r="N60">
        <f t="shared" si="5"/>
        <v>0</v>
      </c>
      <c r="O60">
        <v>0</v>
      </c>
      <c r="P60">
        <f t="shared" si="2"/>
        <v>1</v>
      </c>
      <c r="Q60">
        <f t="shared" si="7"/>
        <v>-1</v>
      </c>
    </row>
    <row r="61" spans="1:17">
      <c r="A61">
        <v>60</v>
      </c>
      <c r="B61" t="s">
        <v>56</v>
      </c>
      <c r="C61">
        <f t="shared" si="6"/>
        <v>0</v>
      </c>
      <c r="D61">
        <f t="shared" si="5"/>
        <v>0</v>
      </c>
      <c r="E61">
        <f t="shared" si="5"/>
        <v>0</v>
      </c>
      <c r="F61">
        <f t="shared" si="5"/>
        <v>0</v>
      </c>
      <c r="G61">
        <f t="shared" si="5"/>
        <v>0</v>
      </c>
      <c r="H61">
        <f t="shared" si="5"/>
        <v>1</v>
      </c>
      <c r="I61">
        <f t="shared" si="5"/>
        <v>0</v>
      </c>
      <c r="J61">
        <f t="shared" si="5"/>
        <v>0</v>
      </c>
      <c r="K61">
        <f t="shared" si="5"/>
        <v>0</v>
      </c>
      <c r="L61">
        <f t="shared" si="5"/>
        <v>0</v>
      </c>
      <c r="M61">
        <f t="shared" si="5"/>
        <v>0</v>
      </c>
      <c r="N61">
        <f t="shared" si="5"/>
        <v>0</v>
      </c>
      <c r="O61">
        <v>0</v>
      </c>
      <c r="P61">
        <f t="shared" si="2"/>
        <v>1</v>
      </c>
      <c r="Q61">
        <f t="shared" si="7"/>
        <v>-1</v>
      </c>
    </row>
    <row r="62" spans="1:17">
      <c r="A62">
        <v>61</v>
      </c>
      <c r="B62" t="s">
        <v>51</v>
      </c>
      <c r="C62">
        <f t="shared" si="6"/>
        <v>0</v>
      </c>
      <c r="D62">
        <f t="shared" si="5"/>
        <v>0</v>
      </c>
      <c r="E62">
        <f t="shared" si="5"/>
        <v>0</v>
      </c>
      <c r="F62">
        <f t="shared" si="5"/>
        <v>0</v>
      </c>
      <c r="G62">
        <f t="shared" si="5"/>
        <v>0</v>
      </c>
      <c r="H62">
        <f t="shared" si="5"/>
        <v>0</v>
      </c>
      <c r="I62">
        <f t="shared" si="5"/>
        <v>0</v>
      </c>
      <c r="J62">
        <f t="shared" si="5"/>
        <v>0</v>
      </c>
      <c r="K62">
        <f t="shared" si="5"/>
        <v>0</v>
      </c>
      <c r="L62">
        <f t="shared" si="5"/>
        <v>0</v>
      </c>
      <c r="M62">
        <f t="shared" si="5"/>
        <v>1</v>
      </c>
      <c r="N62">
        <f t="shared" si="5"/>
        <v>0</v>
      </c>
      <c r="O62">
        <v>0</v>
      </c>
      <c r="P62">
        <f t="shared" si="2"/>
        <v>1</v>
      </c>
      <c r="Q62">
        <f t="shared" si="7"/>
        <v>-1</v>
      </c>
    </row>
    <row r="63" spans="1:17">
      <c r="A63">
        <v>62</v>
      </c>
      <c r="B63" t="s">
        <v>57</v>
      </c>
      <c r="C63">
        <f t="shared" si="6"/>
        <v>0</v>
      </c>
      <c r="D63">
        <f t="shared" si="5"/>
        <v>0</v>
      </c>
      <c r="E63">
        <f t="shared" si="5"/>
        <v>0</v>
      </c>
      <c r="F63">
        <f t="shared" si="5"/>
        <v>0</v>
      </c>
      <c r="G63">
        <f t="shared" si="5"/>
        <v>0</v>
      </c>
      <c r="H63">
        <f t="shared" ref="H63:N99" si="8">IF(H$1=$B63,1,0)</f>
        <v>0</v>
      </c>
      <c r="I63">
        <f t="shared" si="8"/>
        <v>0</v>
      </c>
      <c r="J63">
        <f t="shared" si="8"/>
        <v>0</v>
      </c>
      <c r="K63">
        <f t="shared" si="8"/>
        <v>0</v>
      </c>
      <c r="L63">
        <f t="shared" si="8"/>
        <v>0</v>
      </c>
      <c r="M63">
        <f t="shared" si="8"/>
        <v>0</v>
      </c>
      <c r="N63">
        <f t="shared" si="8"/>
        <v>1</v>
      </c>
      <c r="O63">
        <v>0</v>
      </c>
      <c r="P63">
        <f t="shared" si="2"/>
        <v>1</v>
      </c>
      <c r="Q63">
        <f t="shared" si="7"/>
        <v>-1</v>
      </c>
    </row>
    <row r="64" spans="1:17">
      <c r="A64">
        <v>63</v>
      </c>
      <c r="B64" t="s">
        <v>49</v>
      </c>
      <c r="C64">
        <f t="shared" si="6"/>
        <v>0</v>
      </c>
      <c r="D64">
        <f t="shared" si="6"/>
        <v>0</v>
      </c>
      <c r="E64">
        <f t="shared" si="6"/>
        <v>0</v>
      </c>
      <c r="F64">
        <f t="shared" si="6"/>
        <v>0</v>
      </c>
      <c r="G64">
        <f t="shared" si="6"/>
        <v>0</v>
      </c>
      <c r="H64">
        <f t="shared" si="8"/>
        <v>0</v>
      </c>
      <c r="I64">
        <f t="shared" si="8"/>
        <v>0</v>
      </c>
      <c r="J64">
        <f t="shared" si="8"/>
        <v>0</v>
      </c>
      <c r="K64">
        <f t="shared" si="8"/>
        <v>1</v>
      </c>
      <c r="L64">
        <f t="shared" si="8"/>
        <v>0</v>
      </c>
      <c r="M64">
        <f t="shared" si="8"/>
        <v>0</v>
      </c>
      <c r="N64">
        <f t="shared" si="8"/>
        <v>0</v>
      </c>
      <c r="O64">
        <v>0</v>
      </c>
      <c r="P64">
        <f t="shared" si="2"/>
        <v>1</v>
      </c>
      <c r="Q64">
        <f t="shared" ref="Q64:Q110" si="9">IF(O64=0, -1, 0)</f>
        <v>-1</v>
      </c>
    </row>
    <row r="65" spans="1:17">
      <c r="A65">
        <v>64</v>
      </c>
      <c r="B65" t="s">
        <v>57</v>
      </c>
      <c r="C65">
        <f t="shared" si="6"/>
        <v>0</v>
      </c>
      <c r="D65">
        <f t="shared" si="6"/>
        <v>0</v>
      </c>
      <c r="E65">
        <f t="shared" si="6"/>
        <v>0</v>
      </c>
      <c r="F65">
        <f t="shared" si="6"/>
        <v>0</v>
      </c>
      <c r="G65">
        <f t="shared" si="6"/>
        <v>0</v>
      </c>
      <c r="H65">
        <f t="shared" si="8"/>
        <v>0</v>
      </c>
      <c r="I65">
        <f t="shared" si="8"/>
        <v>0</v>
      </c>
      <c r="J65">
        <f t="shared" si="8"/>
        <v>0</v>
      </c>
      <c r="K65">
        <f t="shared" si="8"/>
        <v>0</v>
      </c>
      <c r="L65">
        <f t="shared" si="8"/>
        <v>0</v>
      </c>
      <c r="M65">
        <f t="shared" si="8"/>
        <v>0</v>
      </c>
      <c r="N65">
        <f t="shared" si="8"/>
        <v>1</v>
      </c>
      <c r="O65">
        <v>0</v>
      </c>
      <c r="P65">
        <f t="shared" si="2"/>
        <v>1</v>
      </c>
      <c r="Q65">
        <f t="shared" si="9"/>
        <v>-1</v>
      </c>
    </row>
    <row r="66" spans="1:17">
      <c r="A66">
        <v>65</v>
      </c>
      <c r="B66" t="s">
        <v>56</v>
      </c>
      <c r="C66">
        <f t="shared" si="6"/>
        <v>0</v>
      </c>
      <c r="D66">
        <f t="shared" si="6"/>
        <v>0</v>
      </c>
      <c r="E66">
        <f t="shared" si="6"/>
        <v>0</v>
      </c>
      <c r="F66">
        <f t="shared" si="6"/>
        <v>0</v>
      </c>
      <c r="G66">
        <f t="shared" si="6"/>
        <v>0</v>
      </c>
      <c r="H66">
        <f t="shared" si="8"/>
        <v>1</v>
      </c>
      <c r="I66">
        <f t="shared" si="8"/>
        <v>0</v>
      </c>
      <c r="J66">
        <f t="shared" si="8"/>
        <v>0</v>
      </c>
      <c r="K66">
        <f t="shared" si="8"/>
        <v>0</v>
      </c>
      <c r="L66">
        <f t="shared" si="8"/>
        <v>0</v>
      </c>
      <c r="M66">
        <f t="shared" si="8"/>
        <v>0</v>
      </c>
      <c r="N66">
        <f t="shared" si="8"/>
        <v>0</v>
      </c>
      <c r="O66">
        <v>0</v>
      </c>
      <c r="P66">
        <f t="shared" si="2"/>
        <v>1</v>
      </c>
      <c r="Q66">
        <f t="shared" si="9"/>
        <v>-1</v>
      </c>
    </row>
    <row r="67" spans="1:17">
      <c r="A67">
        <v>66</v>
      </c>
      <c r="B67" t="s">
        <v>48</v>
      </c>
      <c r="C67">
        <f t="shared" si="6"/>
        <v>0</v>
      </c>
      <c r="D67">
        <f t="shared" si="6"/>
        <v>0</v>
      </c>
      <c r="E67">
        <f t="shared" si="6"/>
        <v>0</v>
      </c>
      <c r="F67">
        <f t="shared" si="6"/>
        <v>0</v>
      </c>
      <c r="G67">
        <f t="shared" si="6"/>
        <v>0</v>
      </c>
      <c r="H67">
        <f t="shared" si="8"/>
        <v>0</v>
      </c>
      <c r="I67">
        <f t="shared" si="8"/>
        <v>0</v>
      </c>
      <c r="J67">
        <f t="shared" si="8"/>
        <v>1</v>
      </c>
      <c r="K67">
        <f t="shared" si="8"/>
        <v>0</v>
      </c>
      <c r="L67">
        <f t="shared" si="8"/>
        <v>0</v>
      </c>
      <c r="M67">
        <f t="shared" si="8"/>
        <v>0</v>
      </c>
      <c r="N67">
        <f t="shared" si="8"/>
        <v>0</v>
      </c>
      <c r="O67">
        <v>0</v>
      </c>
      <c r="P67">
        <f t="shared" si="2"/>
        <v>1</v>
      </c>
      <c r="Q67">
        <f t="shared" si="9"/>
        <v>-1</v>
      </c>
    </row>
    <row r="68" spans="1:17">
      <c r="A68">
        <v>67</v>
      </c>
      <c r="B68" t="s">
        <v>49</v>
      </c>
      <c r="C68">
        <f t="shared" si="6"/>
        <v>0</v>
      </c>
      <c r="D68">
        <f t="shared" si="6"/>
        <v>0</v>
      </c>
      <c r="E68">
        <f t="shared" si="6"/>
        <v>0</v>
      </c>
      <c r="F68">
        <f t="shared" si="6"/>
        <v>0</v>
      </c>
      <c r="G68">
        <f t="shared" si="6"/>
        <v>0</v>
      </c>
      <c r="H68">
        <f t="shared" si="8"/>
        <v>0</v>
      </c>
      <c r="I68">
        <f t="shared" si="8"/>
        <v>0</v>
      </c>
      <c r="J68">
        <f t="shared" si="8"/>
        <v>0</v>
      </c>
      <c r="K68">
        <f t="shared" si="8"/>
        <v>1</v>
      </c>
      <c r="L68">
        <f t="shared" si="8"/>
        <v>0</v>
      </c>
      <c r="M68">
        <f t="shared" si="8"/>
        <v>0</v>
      </c>
      <c r="N68">
        <f t="shared" si="8"/>
        <v>0</v>
      </c>
      <c r="O68">
        <v>0</v>
      </c>
      <c r="P68">
        <f t="shared" si="2"/>
        <v>1</v>
      </c>
      <c r="Q68">
        <f t="shared" si="9"/>
        <v>-1</v>
      </c>
    </row>
    <row r="69" spans="1:17">
      <c r="A69">
        <v>68</v>
      </c>
      <c r="B69" t="s">
        <v>56</v>
      </c>
      <c r="C69">
        <f t="shared" si="6"/>
        <v>0</v>
      </c>
      <c r="D69">
        <f t="shared" si="6"/>
        <v>0</v>
      </c>
      <c r="E69">
        <f t="shared" si="6"/>
        <v>0</v>
      </c>
      <c r="F69">
        <f t="shared" si="6"/>
        <v>0</v>
      </c>
      <c r="G69">
        <f t="shared" si="6"/>
        <v>0</v>
      </c>
      <c r="H69">
        <f t="shared" si="8"/>
        <v>1</v>
      </c>
      <c r="I69">
        <f t="shared" si="8"/>
        <v>0</v>
      </c>
      <c r="J69">
        <f t="shared" si="8"/>
        <v>0</v>
      </c>
      <c r="K69">
        <f t="shared" si="8"/>
        <v>0</v>
      </c>
      <c r="L69">
        <f t="shared" si="8"/>
        <v>0</v>
      </c>
      <c r="M69">
        <f t="shared" si="8"/>
        <v>0</v>
      </c>
      <c r="N69">
        <f t="shared" si="8"/>
        <v>0</v>
      </c>
      <c r="O69">
        <v>0</v>
      </c>
      <c r="P69">
        <f t="shared" si="2"/>
        <v>1</v>
      </c>
      <c r="Q69">
        <f t="shared" si="9"/>
        <v>-1</v>
      </c>
    </row>
    <row r="70" spans="1:17">
      <c r="A70">
        <v>69</v>
      </c>
      <c r="B70" t="s">
        <v>57</v>
      </c>
      <c r="C70">
        <f t="shared" si="6"/>
        <v>0</v>
      </c>
      <c r="D70">
        <f t="shared" si="6"/>
        <v>0</v>
      </c>
      <c r="E70">
        <f t="shared" si="6"/>
        <v>0</v>
      </c>
      <c r="F70">
        <f t="shared" si="6"/>
        <v>0</v>
      </c>
      <c r="G70">
        <f t="shared" si="6"/>
        <v>0</v>
      </c>
      <c r="H70">
        <f t="shared" si="8"/>
        <v>0</v>
      </c>
      <c r="I70">
        <f t="shared" si="8"/>
        <v>0</v>
      </c>
      <c r="J70">
        <f t="shared" si="8"/>
        <v>0</v>
      </c>
      <c r="K70">
        <f t="shared" si="8"/>
        <v>0</v>
      </c>
      <c r="L70">
        <f t="shared" si="8"/>
        <v>0</v>
      </c>
      <c r="M70">
        <f t="shared" si="8"/>
        <v>0</v>
      </c>
      <c r="N70">
        <f t="shared" si="8"/>
        <v>1</v>
      </c>
      <c r="O70">
        <v>0</v>
      </c>
      <c r="P70">
        <f t="shared" si="2"/>
        <v>1</v>
      </c>
      <c r="Q70">
        <f t="shared" si="9"/>
        <v>-1</v>
      </c>
    </row>
    <row r="71" spans="1:17">
      <c r="A71">
        <v>70</v>
      </c>
      <c r="B71" t="s">
        <v>57</v>
      </c>
      <c r="C71">
        <f t="shared" si="6"/>
        <v>0</v>
      </c>
      <c r="D71">
        <f t="shared" si="6"/>
        <v>0</v>
      </c>
      <c r="E71">
        <f t="shared" si="6"/>
        <v>0</v>
      </c>
      <c r="F71">
        <f t="shared" si="6"/>
        <v>0</v>
      </c>
      <c r="G71">
        <f t="shared" si="6"/>
        <v>0</v>
      </c>
      <c r="H71">
        <f t="shared" si="8"/>
        <v>0</v>
      </c>
      <c r="I71">
        <f t="shared" si="8"/>
        <v>0</v>
      </c>
      <c r="J71">
        <f t="shared" si="8"/>
        <v>0</v>
      </c>
      <c r="K71">
        <f t="shared" si="8"/>
        <v>0</v>
      </c>
      <c r="L71">
        <f t="shared" si="8"/>
        <v>0</v>
      </c>
      <c r="M71">
        <f t="shared" si="8"/>
        <v>0</v>
      </c>
      <c r="N71">
        <f t="shared" si="8"/>
        <v>1</v>
      </c>
      <c r="O71">
        <v>0</v>
      </c>
      <c r="P71">
        <f t="shared" si="2"/>
        <v>1</v>
      </c>
      <c r="Q71">
        <f t="shared" si="9"/>
        <v>-1</v>
      </c>
    </row>
    <row r="72" spans="1:17">
      <c r="A72">
        <v>71</v>
      </c>
      <c r="B72" t="s">
        <v>54</v>
      </c>
      <c r="C72">
        <f t="shared" si="6"/>
        <v>0</v>
      </c>
      <c r="D72">
        <f t="shared" si="6"/>
        <v>0</v>
      </c>
      <c r="E72">
        <f t="shared" si="6"/>
        <v>0</v>
      </c>
      <c r="F72">
        <f t="shared" si="6"/>
        <v>0</v>
      </c>
      <c r="G72">
        <f t="shared" si="6"/>
        <v>0</v>
      </c>
      <c r="H72">
        <f t="shared" si="8"/>
        <v>0</v>
      </c>
      <c r="I72">
        <f t="shared" si="8"/>
        <v>1</v>
      </c>
      <c r="J72">
        <f t="shared" si="8"/>
        <v>0</v>
      </c>
      <c r="K72">
        <f t="shared" si="8"/>
        <v>0</v>
      </c>
      <c r="L72">
        <f t="shared" si="8"/>
        <v>0</v>
      </c>
      <c r="M72">
        <f t="shared" si="8"/>
        <v>0</v>
      </c>
      <c r="N72">
        <f t="shared" si="8"/>
        <v>0</v>
      </c>
      <c r="O72">
        <v>0</v>
      </c>
      <c r="P72">
        <f t="shared" si="2"/>
        <v>1</v>
      </c>
      <c r="Q72">
        <f t="shared" si="9"/>
        <v>-1</v>
      </c>
    </row>
    <row r="73" spans="1:17">
      <c r="A73">
        <v>72</v>
      </c>
      <c r="B73" t="s">
        <v>47</v>
      </c>
      <c r="C73">
        <f t="shared" si="6"/>
        <v>0</v>
      </c>
      <c r="D73">
        <f t="shared" si="6"/>
        <v>0</v>
      </c>
      <c r="E73">
        <f t="shared" si="6"/>
        <v>0</v>
      </c>
      <c r="F73">
        <f t="shared" si="6"/>
        <v>1</v>
      </c>
      <c r="G73">
        <f t="shared" si="6"/>
        <v>0</v>
      </c>
      <c r="H73">
        <f t="shared" si="8"/>
        <v>0</v>
      </c>
      <c r="I73">
        <f t="shared" si="8"/>
        <v>0</v>
      </c>
      <c r="J73">
        <f t="shared" si="8"/>
        <v>0</v>
      </c>
      <c r="K73">
        <f t="shared" si="8"/>
        <v>0</v>
      </c>
      <c r="L73">
        <f t="shared" si="8"/>
        <v>0</v>
      </c>
      <c r="M73">
        <f t="shared" si="8"/>
        <v>0</v>
      </c>
      <c r="N73">
        <f t="shared" si="8"/>
        <v>0</v>
      </c>
      <c r="O73">
        <v>0</v>
      </c>
      <c r="P73">
        <f t="shared" ref="P73:P110" si="10">SUM(C73:N73)</f>
        <v>1</v>
      </c>
      <c r="Q73">
        <f t="shared" si="9"/>
        <v>-1</v>
      </c>
    </row>
    <row r="74" spans="1:17">
      <c r="A74">
        <v>73</v>
      </c>
      <c r="B74" t="s">
        <v>49</v>
      </c>
      <c r="C74">
        <f t="shared" si="6"/>
        <v>0</v>
      </c>
      <c r="D74">
        <f t="shared" si="6"/>
        <v>0</v>
      </c>
      <c r="E74">
        <f t="shared" si="6"/>
        <v>0</v>
      </c>
      <c r="F74">
        <f t="shared" si="6"/>
        <v>0</v>
      </c>
      <c r="G74">
        <f t="shared" si="6"/>
        <v>0</v>
      </c>
      <c r="H74">
        <f t="shared" si="8"/>
        <v>0</v>
      </c>
      <c r="I74">
        <f t="shared" si="8"/>
        <v>0</v>
      </c>
      <c r="J74">
        <f t="shared" si="8"/>
        <v>0</v>
      </c>
      <c r="K74">
        <f t="shared" si="8"/>
        <v>1</v>
      </c>
      <c r="L74">
        <f t="shared" si="8"/>
        <v>0</v>
      </c>
      <c r="M74">
        <f t="shared" si="8"/>
        <v>0</v>
      </c>
      <c r="N74">
        <f t="shared" si="8"/>
        <v>0</v>
      </c>
      <c r="O74">
        <v>0</v>
      </c>
      <c r="P74">
        <f t="shared" si="10"/>
        <v>1</v>
      </c>
      <c r="Q74">
        <f t="shared" si="9"/>
        <v>-1</v>
      </c>
    </row>
    <row r="75" spans="1:17">
      <c r="A75">
        <v>74</v>
      </c>
      <c r="B75" t="s">
        <v>51</v>
      </c>
      <c r="C75">
        <f t="shared" si="6"/>
        <v>0</v>
      </c>
      <c r="D75">
        <f t="shared" si="6"/>
        <v>0</v>
      </c>
      <c r="E75">
        <f t="shared" si="6"/>
        <v>0</v>
      </c>
      <c r="F75">
        <f t="shared" si="6"/>
        <v>0</v>
      </c>
      <c r="G75">
        <f t="shared" si="6"/>
        <v>0</v>
      </c>
      <c r="H75">
        <f t="shared" si="8"/>
        <v>0</v>
      </c>
      <c r="I75">
        <f t="shared" si="8"/>
        <v>0</v>
      </c>
      <c r="J75">
        <f t="shared" si="8"/>
        <v>0</v>
      </c>
      <c r="K75">
        <f t="shared" si="8"/>
        <v>0</v>
      </c>
      <c r="L75">
        <f t="shared" si="8"/>
        <v>0</v>
      </c>
      <c r="M75">
        <f t="shared" si="8"/>
        <v>1</v>
      </c>
      <c r="N75">
        <f t="shared" si="8"/>
        <v>0</v>
      </c>
      <c r="O75">
        <v>0</v>
      </c>
      <c r="P75">
        <f t="shared" si="10"/>
        <v>1</v>
      </c>
      <c r="Q75">
        <f t="shared" si="9"/>
        <v>-1</v>
      </c>
    </row>
    <row r="76" spans="1:17">
      <c r="A76">
        <v>75</v>
      </c>
      <c r="B76" t="s">
        <v>54</v>
      </c>
      <c r="C76">
        <f t="shared" si="6"/>
        <v>0</v>
      </c>
      <c r="D76">
        <f t="shared" si="6"/>
        <v>0</v>
      </c>
      <c r="E76">
        <f t="shared" si="6"/>
        <v>0</v>
      </c>
      <c r="F76">
        <f t="shared" si="6"/>
        <v>0</v>
      </c>
      <c r="G76">
        <f t="shared" si="6"/>
        <v>0</v>
      </c>
      <c r="H76">
        <f t="shared" si="8"/>
        <v>0</v>
      </c>
      <c r="I76">
        <f t="shared" si="8"/>
        <v>1</v>
      </c>
      <c r="J76">
        <f t="shared" si="8"/>
        <v>0</v>
      </c>
      <c r="K76">
        <f t="shared" si="8"/>
        <v>0</v>
      </c>
      <c r="L76">
        <f t="shared" si="8"/>
        <v>0</v>
      </c>
      <c r="M76">
        <f t="shared" si="8"/>
        <v>0</v>
      </c>
      <c r="N76">
        <f t="shared" si="8"/>
        <v>0</v>
      </c>
      <c r="O76">
        <v>0</v>
      </c>
      <c r="P76">
        <f t="shared" si="10"/>
        <v>1</v>
      </c>
      <c r="Q76">
        <f t="shared" si="9"/>
        <v>-1</v>
      </c>
    </row>
    <row r="77" spans="1:17">
      <c r="A77">
        <v>76</v>
      </c>
      <c r="B77" t="s">
        <v>50</v>
      </c>
      <c r="C77">
        <f t="shared" si="6"/>
        <v>0</v>
      </c>
      <c r="D77">
        <f t="shared" si="6"/>
        <v>0</v>
      </c>
      <c r="E77">
        <f t="shared" si="6"/>
        <v>0</v>
      </c>
      <c r="F77">
        <f t="shared" si="6"/>
        <v>0</v>
      </c>
      <c r="G77">
        <f t="shared" si="6"/>
        <v>0</v>
      </c>
      <c r="H77">
        <f t="shared" si="8"/>
        <v>0</v>
      </c>
      <c r="I77">
        <f t="shared" si="8"/>
        <v>0</v>
      </c>
      <c r="J77">
        <f t="shared" si="8"/>
        <v>0</v>
      </c>
      <c r="K77">
        <f t="shared" si="8"/>
        <v>0</v>
      </c>
      <c r="L77">
        <f t="shared" si="8"/>
        <v>1</v>
      </c>
      <c r="M77">
        <f t="shared" si="8"/>
        <v>0</v>
      </c>
      <c r="N77">
        <f t="shared" si="8"/>
        <v>0</v>
      </c>
      <c r="O77">
        <v>0</v>
      </c>
      <c r="P77">
        <f t="shared" si="10"/>
        <v>1</v>
      </c>
      <c r="Q77">
        <f t="shared" si="9"/>
        <v>-1</v>
      </c>
    </row>
    <row r="78" spans="1:17">
      <c r="A78">
        <v>77</v>
      </c>
      <c r="B78" t="s">
        <v>54</v>
      </c>
      <c r="C78">
        <f t="shared" si="6"/>
        <v>0</v>
      </c>
      <c r="D78">
        <f t="shared" si="6"/>
        <v>0</v>
      </c>
      <c r="E78">
        <f t="shared" si="6"/>
        <v>0</v>
      </c>
      <c r="F78">
        <f t="shared" si="6"/>
        <v>0</v>
      </c>
      <c r="G78">
        <f t="shared" si="6"/>
        <v>0</v>
      </c>
      <c r="H78">
        <f t="shared" si="8"/>
        <v>0</v>
      </c>
      <c r="I78">
        <f t="shared" si="8"/>
        <v>1</v>
      </c>
      <c r="J78">
        <f t="shared" si="8"/>
        <v>0</v>
      </c>
      <c r="K78">
        <f t="shared" si="8"/>
        <v>0</v>
      </c>
      <c r="L78">
        <f t="shared" si="8"/>
        <v>0</v>
      </c>
      <c r="M78">
        <f t="shared" si="8"/>
        <v>0</v>
      </c>
      <c r="N78">
        <f t="shared" si="8"/>
        <v>0</v>
      </c>
      <c r="O78">
        <v>0</v>
      </c>
      <c r="P78">
        <f t="shared" si="10"/>
        <v>1</v>
      </c>
      <c r="Q78">
        <f t="shared" si="9"/>
        <v>-1</v>
      </c>
    </row>
    <row r="79" spans="1:17">
      <c r="A79">
        <v>78</v>
      </c>
      <c r="B79" t="s">
        <v>48</v>
      </c>
      <c r="C79">
        <f t="shared" si="6"/>
        <v>0</v>
      </c>
      <c r="D79">
        <f t="shared" si="6"/>
        <v>0</v>
      </c>
      <c r="E79">
        <f t="shared" si="6"/>
        <v>0</v>
      </c>
      <c r="F79">
        <f t="shared" si="6"/>
        <v>0</v>
      </c>
      <c r="G79">
        <f t="shared" si="6"/>
        <v>0</v>
      </c>
      <c r="H79">
        <f t="shared" si="8"/>
        <v>0</v>
      </c>
      <c r="I79">
        <f t="shared" si="8"/>
        <v>0</v>
      </c>
      <c r="J79">
        <f t="shared" si="8"/>
        <v>1</v>
      </c>
      <c r="K79">
        <f t="shared" si="8"/>
        <v>0</v>
      </c>
      <c r="L79">
        <f t="shared" si="8"/>
        <v>0</v>
      </c>
      <c r="M79">
        <f t="shared" si="8"/>
        <v>0</v>
      </c>
      <c r="N79">
        <f t="shared" si="8"/>
        <v>0</v>
      </c>
      <c r="O79">
        <v>0</v>
      </c>
      <c r="P79">
        <f t="shared" si="10"/>
        <v>1</v>
      </c>
      <c r="Q79">
        <f t="shared" si="9"/>
        <v>-1</v>
      </c>
    </row>
    <row r="80" spans="1:17">
      <c r="A80">
        <v>79</v>
      </c>
      <c r="B80" t="s">
        <v>48</v>
      </c>
      <c r="C80">
        <f t="shared" si="6"/>
        <v>0</v>
      </c>
      <c r="D80">
        <f t="shared" si="6"/>
        <v>0</v>
      </c>
      <c r="E80">
        <f t="shared" si="6"/>
        <v>0</v>
      </c>
      <c r="F80">
        <f t="shared" si="6"/>
        <v>0</v>
      </c>
      <c r="G80">
        <f t="shared" si="6"/>
        <v>0</v>
      </c>
      <c r="H80">
        <f t="shared" si="8"/>
        <v>0</v>
      </c>
      <c r="I80">
        <f t="shared" si="8"/>
        <v>0</v>
      </c>
      <c r="J80">
        <f t="shared" si="8"/>
        <v>1</v>
      </c>
      <c r="K80">
        <f t="shared" si="8"/>
        <v>0</v>
      </c>
      <c r="L80">
        <f t="shared" si="8"/>
        <v>0</v>
      </c>
      <c r="M80">
        <f t="shared" si="8"/>
        <v>0</v>
      </c>
      <c r="N80">
        <f t="shared" si="8"/>
        <v>0</v>
      </c>
      <c r="O80">
        <v>0</v>
      </c>
      <c r="P80">
        <f t="shared" si="10"/>
        <v>1</v>
      </c>
      <c r="Q80">
        <f t="shared" si="9"/>
        <v>-1</v>
      </c>
    </row>
    <row r="81" spans="1:17">
      <c r="A81">
        <v>80</v>
      </c>
      <c r="B81" t="s">
        <v>53</v>
      </c>
      <c r="C81">
        <f t="shared" si="6"/>
        <v>0</v>
      </c>
      <c r="D81">
        <f t="shared" si="6"/>
        <v>0</v>
      </c>
      <c r="E81">
        <f t="shared" si="6"/>
        <v>0</v>
      </c>
      <c r="F81">
        <f t="shared" si="6"/>
        <v>0</v>
      </c>
      <c r="G81">
        <f t="shared" si="6"/>
        <v>1</v>
      </c>
      <c r="H81">
        <f t="shared" si="8"/>
        <v>0</v>
      </c>
      <c r="I81">
        <f t="shared" si="8"/>
        <v>0</v>
      </c>
      <c r="J81">
        <f t="shared" si="8"/>
        <v>0</v>
      </c>
      <c r="K81">
        <f t="shared" si="8"/>
        <v>0</v>
      </c>
      <c r="L81">
        <f t="shared" si="8"/>
        <v>0</v>
      </c>
      <c r="M81">
        <f t="shared" si="8"/>
        <v>0</v>
      </c>
      <c r="N81">
        <f t="shared" si="8"/>
        <v>0</v>
      </c>
      <c r="O81">
        <v>0</v>
      </c>
      <c r="P81">
        <f t="shared" si="10"/>
        <v>1</v>
      </c>
      <c r="Q81">
        <f t="shared" si="9"/>
        <v>-1</v>
      </c>
    </row>
    <row r="82" spans="1:17">
      <c r="A82">
        <v>81</v>
      </c>
      <c r="B82" t="s">
        <v>55</v>
      </c>
      <c r="C82">
        <f t="shared" si="6"/>
        <v>0</v>
      </c>
      <c r="D82">
        <f t="shared" si="6"/>
        <v>1</v>
      </c>
      <c r="E82">
        <f t="shared" si="6"/>
        <v>0</v>
      </c>
      <c r="F82">
        <f t="shared" si="6"/>
        <v>0</v>
      </c>
      <c r="G82">
        <f t="shared" si="6"/>
        <v>0</v>
      </c>
      <c r="H82">
        <f t="shared" si="8"/>
        <v>0</v>
      </c>
      <c r="I82">
        <f t="shared" si="8"/>
        <v>0</v>
      </c>
      <c r="J82">
        <f t="shared" si="8"/>
        <v>0</v>
      </c>
      <c r="K82">
        <f t="shared" si="8"/>
        <v>0</v>
      </c>
      <c r="L82">
        <f t="shared" si="8"/>
        <v>0</v>
      </c>
      <c r="M82">
        <f t="shared" si="8"/>
        <v>0</v>
      </c>
      <c r="N82">
        <f t="shared" si="8"/>
        <v>0</v>
      </c>
      <c r="O82">
        <v>0</v>
      </c>
      <c r="P82">
        <f t="shared" si="10"/>
        <v>1</v>
      </c>
      <c r="Q82">
        <f t="shared" si="9"/>
        <v>-1</v>
      </c>
    </row>
    <row r="83" spans="1:17">
      <c r="A83">
        <v>82</v>
      </c>
      <c r="B83" t="s">
        <v>57</v>
      </c>
      <c r="C83">
        <f t="shared" si="6"/>
        <v>0</v>
      </c>
      <c r="D83">
        <f t="shared" si="6"/>
        <v>0</v>
      </c>
      <c r="E83">
        <f t="shared" si="6"/>
        <v>0</v>
      </c>
      <c r="F83">
        <f t="shared" si="6"/>
        <v>0</v>
      </c>
      <c r="G83">
        <f t="shared" si="6"/>
        <v>0</v>
      </c>
      <c r="H83">
        <f t="shared" si="8"/>
        <v>0</v>
      </c>
      <c r="I83">
        <f t="shared" si="8"/>
        <v>0</v>
      </c>
      <c r="J83">
        <f t="shared" si="8"/>
        <v>0</v>
      </c>
      <c r="K83">
        <f t="shared" si="8"/>
        <v>0</v>
      </c>
      <c r="L83">
        <f t="shared" si="8"/>
        <v>0</v>
      </c>
      <c r="M83">
        <f t="shared" si="8"/>
        <v>0</v>
      </c>
      <c r="N83">
        <f t="shared" si="8"/>
        <v>1</v>
      </c>
      <c r="O83">
        <v>0</v>
      </c>
      <c r="P83">
        <f t="shared" si="10"/>
        <v>1</v>
      </c>
      <c r="Q83">
        <f t="shared" si="9"/>
        <v>-1</v>
      </c>
    </row>
    <row r="84" spans="1:17">
      <c r="A84">
        <v>83</v>
      </c>
      <c r="B84" t="s">
        <v>47</v>
      </c>
      <c r="C84">
        <f t="shared" si="6"/>
        <v>0</v>
      </c>
      <c r="D84">
        <f t="shared" si="6"/>
        <v>0</v>
      </c>
      <c r="E84">
        <f t="shared" si="6"/>
        <v>0</v>
      </c>
      <c r="F84">
        <f t="shared" si="6"/>
        <v>1</v>
      </c>
      <c r="G84">
        <f t="shared" si="6"/>
        <v>0</v>
      </c>
      <c r="H84">
        <f t="shared" si="8"/>
        <v>0</v>
      </c>
      <c r="I84">
        <f t="shared" si="8"/>
        <v>0</v>
      </c>
      <c r="J84">
        <f t="shared" si="8"/>
        <v>0</v>
      </c>
      <c r="K84">
        <f t="shared" si="8"/>
        <v>0</v>
      </c>
      <c r="L84">
        <f t="shared" si="8"/>
        <v>0</v>
      </c>
      <c r="M84">
        <f t="shared" si="8"/>
        <v>0</v>
      </c>
      <c r="N84">
        <f t="shared" si="8"/>
        <v>0</v>
      </c>
      <c r="O84">
        <v>0</v>
      </c>
      <c r="P84">
        <f t="shared" si="10"/>
        <v>1</v>
      </c>
      <c r="Q84">
        <f t="shared" si="9"/>
        <v>-1</v>
      </c>
    </row>
    <row r="85" spans="1:17">
      <c r="A85">
        <v>84</v>
      </c>
      <c r="B85" t="s">
        <v>45</v>
      </c>
      <c r="C85">
        <f t="shared" si="6"/>
        <v>1</v>
      </c>
      <c r="D85">
        <f t="shared" si="6"/>
        <v>0</v>
      </c>
      <c r="E85">
        <f t="shared" si="6"/>
        <v>0</v>
      </c>
      <c r="F85">
        <f t="shared" si="6"/>
        <v>0</v>
      </c>
      <c r="G85">
        <f t="shared" si="6"/>
        <v>0</v>
      </c>
      <c r="H85">
        <f t="shared" si="8"/>
        <v>0</v>
      </c>
      <c r="I85">
        <f t="shared" si="8"/>
        <v>0</v>
      </c>
      <c r="J85">
        <f t="shared" si="8"/>
        <v>0</v>
      </c>
      <c r="K85">
        <f t="shared" si="8"/>
        <v>0</v>
      </c>
      <c r="L85">
        <f t="shared" si="8"/>
        <v>0</v>
      </c>
      <c r="M85">
        <f t="shared" si="8"/>
        <v>0</v>
      </c>
      <c r="N85">
        <f t="shared" si="8"/>
        <v>0</v>
      </c>
      <c r="O85">
        <v>0</v>
      </c>
      <c r="P85">
        <f t="shared" si="10"/>
        <v>1</v>
      </c>
      <c r="Q85">
        <f t="shared" si="9"/>
        <v>-1</v>
      </c>
    </row>
    <row r="86" spans="1:17">
      <c r="A86">
        <v>85</v>
      </c>
      <c r="B86" t="s">
        <v>46</v>
      </c>
      <c r="C86">
        <f t="shared" si="6"/>
        <v>0</v>
      </c>
      <c r="D86">
        <f t="shared" si="6"/>
        <v>0</v>
      </c>
      <c r="E86">
        <f t="shared" si="6"/>
        <v>1</v>
      </c>
      <c r="F86">
        <f t="shared" si="6"/>
        <v>0</v>
      </c>
      <c r="G86">
        <f t="shared" si="6"/>
        <v>0</v>
      </c>
      <c r="H86">
        <f t="shared" si="8"/>
        <v>0</v>
      </c>
      <c r="I86">
        <f t="shared" si="8"/>
        <v>0</v>
      </c>
      <c r="J86">
        <f t="shared" si="8"/>
        <v>0</v>
      </c>
      <c r="K86">
        <f t="shared" si="8"/>
        <v>0</v>
      </c>
      <c r="L86">
        <f t="shared" si="8"/>
        <v>0</v>
      </c>
      <c r="M86">
        <f t="shared" si="8"/>
        <v>0</v>
      </c>
      <c r="N86">
        <f t="shared" si="8"/>
        <v>0</v>
      </c>
      <c r="O86">
        <v>0</v>
      </c>
      <c r="P86">
        <f t="shared" si="10"/>
        <v>1</v>
      </c>
      <c r="Q86">
        <f t="shared" si="9"/>
        <v>-1</v>
      </c>
    </row>
    <row r="87" spans="1:17">
      <c r="A87">
        <v>86</v>
      </c>
      <c r="B87" t="s">
        <v>46</v>
      </c>
      <c r="C87">
        <f t="shared" si="6"/>
        <v>0</v>
      </c>
      <c r="D87">
        <f t="shared" si="6"/>
        <v>0</v>
      </c>
      <c r="E87">
        <f t="shared" si="6"/>
        <v>1</v>
      </c>
      <c r="F87">
        <f t="shared" si="6"/>
        <v>0</v>
      </c>
      <c r="G87">
        <f t="shared" si="6"/>
        <v>0</v>
      </c>
      <c r="H87">
        <f t="shared" si="8"/>
        <v>0</v>
      </c>
      <c r="I87">
        <f t="shared" si="8"/>
        <v>0</v>
      </c>
      <c r="J87">
        <f t="shared" si="8"/>
        <v>0</v>
      </c>
      <c r="K87">
        <f t="shared" si="8"/>
        <v>0</v>
      </c>
      <c r="L87">
        <f t="shared" si="8"/>
        <v>0</v>
      </c>
      <c r="M87">
        <f t="shared" si="8"/>
        <v>0</v>
      </c>
      <c r="N87">
        <f t="shared" si="8"/>
        <v>0</v>
      </c>
      <c r="O87">
        <v>0</v>
      </c>
      <c r="P87">
        <f t="shared" si="10"/>
        <v>1</v>
      </c>
      <c r="Q87">
        <f t="shared" si="9"/>
        <v>-1</v>
      </c>
    </row>
    <row r="88" spans="1:17">
      <c r="A88">
        <v>87</v>
      </c>
      <c r="B88" t="s">
        <v>45</v>
      </c>
      <c r="C88">
        <f t="shared" si="6"/>
        <v>1</v>
      </c>
      <c r="D88">
        <f t="shared" si="6"/>
        <v>0</v>
      </c>
      <c r="E88">
        <f t="shared" si="6"/>
        <v>0</v>
      </c>
      <c r="F88">
        <f t="shared" si="6"/>
        <v>0</v>
      </c>
      <c r="G88">
        <f t="shared" si="6"/>
        <v>0</v>
      </c>
      <c r="H88">
        <f t="shared" si="8"/>
        <v>0</v>
      </c>
      <c r="I88">
        <f t="shared" si="8"/>
        <v>0</v>
      </c>
      <c r="J88">
        <f t="shared" si="8"/>
        <v>0</v>
      </c>
      <c r="K88">
        <f t="shared" si="8"/>
        <v>0</v>
      </c>
      <c r="L88">
        <f t="shared" si="8"/>
        <v>0</v>
      </c>
      <c r="M88">
        <f t="shared" si="8"/>
        <v>0</v>
      </c>
      <c r="N88">
        <f t="shared" si="8"/>
        <v>0</v>
      </c>
      <c r="O88">
        <v>0</v>
      </c>
      <c r="P88">
        <f t="shared" si="10"/>
        <v>1</v>
      </c>
      <c r="Q88">
        <f t="shared" si="9"/>
        <v>-1</v>
      </c>
    </row>
    <row r="89" spans="1:17">
      <c r="A89">
        <v>88</v>
      </c>
      <c r="B89" t="s">
        <v>45</v>
      </c>
      <c r="C89">
        <f t="shared" si="6"/>
        <v>1</v>
      </c>
      <c r="D89">
        <f t="shared" si="6"/>
        <v>0</v>
      </c>
      <c r="E89">
        <f t="shared" si="6"/>
        <v>0</v>
      </c>
      <c r="F89">
        <f t="shared" si="6"/>
        <v>0</v>
      </c>
      <c r="G89">
        <f t="shared" si="6"/>
        <v>0</v>
      </c>
      <c r="H89">
        <f t="shared" si="8"/>
        <v>0</v>
      </c>
      <c r="I89">
        <f t="shared" si="8"/>
        <v>0</v>
      </c>
      <c r="J89">
        <f t="shared" si="8"/>
        <v>0</v>
      </c>
      <c r="K89">
        <f t="shared" si="8"/>
        <v>0</v>
      </c>
      <c r="L89">
        <f t="shared" si="8"/>
        <v>0</v>
      </c>
      <c r="M89">
        <f t="shared" si="8"/>
        <v>0</v>
      </c>
      <c r="N89">
        <f t="shared" si="8"/>
        <v>0</v>
      </c>
      <c r="O89">
        <v>0</v>
      </c>
      <c r="P89">
        <f t="shared" si="10"/>
        <v>1</v>
      </c>
      <c r="Q89">
        <f t="shared" si="9"/>
        <v>-1</v>
      </c>
    </row>
    <row r="90" spans="1:17">
      <c r="A90">
        <v>89</v>
      </c>
      <c r="B90" t="s">
        <v>55</v>
      </c>
      <c r="C90">
        <f t="shared" si="6"/>
        <v>0</v>
      </c>
      <c r="D90">
        <f t="shared" si="6"/>
        <v>1</v>
      </c>
      <c r="E90">
        <f t="shared" si="6"/>
        <v>0</v>
      </c>
      <c r="F90">
        <f t="shared" si="6"/>
        <v>0</v>
      </c>
      <c r="G90">
        <f t="shared" si="6"/>
        <v>0</v>
      </c>
      <c r="H90">
        <f t="shared" si="8"/>
        <v>0</v>
      </c>
      <c r="I90">
        <f t="shared" si="8"/>
        <v>0</v>
      </c>
      <c r="J90">
        <f t="shared" si="8"/>
        <v>0</v>
      </c>
      <c r="K90">
        <f t="shared" si="8"/>
        <v>0</v>
      </c>
      <c r="L90">
        <f t="shared" si="8"/>
        <v>0</v>
      </c>
      <c r="M90">
        <f t="shared" si="8"/>
        <v>0</v>
      </c>
      <c r="N90">
        <f t="shared" si="8"/>
        <v>0</v>
      </c>
      <c r="O90">
        <v>0</v>
      </c>
      <c r="P90">
        <f t="shared" si="10"/>
        <v>1</v>
      </c>
      <c r="Q90">
        <f t="shared" si="9"/>
        <v>-1</v>
      </c>
    </row>
    <row r="91" spans="1:17">
      <c r="A91">
        <v>90</v>
      </c>
      <c r="B91" t="s">
        <v>51</v>
      </c>
      <c r="C91">
        <f t="shared" si="6"/>
        <v>0</v>
      </c>
      <c r="D91">
        <f t="shared" si="6"/>
        <v>0</v>
      </c>
      <c r="E91">
        <f t="shared" si="6"/>
        <v>0</v>
      </c>
      <c r="F91">
        <f t="shared" si="6"/>
        <v>0</v>
      </c>
      <c r="G91">
        <f t="shared" si="6"/>
        <v>0</v>
      </c>
      <c r="H91">
        <f t="shared" si="8"/>
        <v>0</v>
      </c>
      <c r="I91">
        <f t="shared" si="8"/>
        <v>0</v>
      </c>
      <c r="J91">
        <f t="shared" si="8"/>
        <v>0</v>
      </c>
      <c r="K91">
        <f t="shared" si="8"/>
        <v>0</v>
      </c>
      <c r="L91">
        <f t="shared" si="8"/>
        <v>0</v>
      </c>
      <c r="M91">
        <f t="shared" si="8"/>
        <v>1</v>
      </c>
      <c r="N91">
        <f t="shared" si="8"/>
        <v>0</v>
      </c>
      <c r="O91">
        <v>0</v>
      </c>
      <c r="P91">
        <f t="shared" si="10"/>
        <v>1</v>
      </c>
      <c r="Q91">
        <f t="shared" si="9"/>
        <v>-1</v>
      </c>
    </row>
    <row r="92" spans="1:17">
      <c r="A92">
        <v>91</v>
      </c>
      <c r="B92" t="s">
        <v>55</v>
      </c>
      <c r="C92">
        <f t="shared" si="6"/>
        <v>0</v>
      </c>
      <c r="D92">
        <f t="shared" si="6"/>
        <v>1</v>
      </c>
      <c r="E92">
        <f t="shared" si="6"/>
        <v>0</v>
      </c>
      <c r="F92">
        <f t="shared" si="6"/>
        <v>0</v>
      </c>
      <c r="G92">
        <f t="shared" si="6"/>
        <v>0</v>
      </c>
      <c r="H92">
        <f t="shared" si="8"/>
        <v>0</v>
      </c>
      <c r="I92">
        <f t="shared" si="8"/>
        <v>0</v>
      </c>
      <c r="J92">
        <f t="shared" si="8"/>
        <v>0</v>
      </c>
      <c r="K92">
        <f t="shared" si="8"/>
        <v>0</v>
      </c>
      <c r="L92">
        <f t="shared" si="8"/>
        <v>0</v>
      </c>
      <c r="M92">
        <f t="shared" si="8"/>
        <v>0</v>
      </c>
      <c r="N92">
        <f t="shared" si="8"/>
        <v>0</v>
      </c>
      <c r="O92">
        <v>0</v>
      </c>
      <c r="P92">
        <f t="shared" si="10"/>
        <v>1</v>
      </c>
      <c r="Q92">
        <f t="shared" si="9"/>
        <v>-1</v>
      </c>
    </row>
    <row r="93" spans="1:17">
      <c r="A93">
        <v>92</v>
      </c>
      <c r="B93" t="s">
        <v>56</v>
      </c>
      <c r="C93">
        <f t="shared" si="6"/>
        <v>0</v>
      </c>
      <c r="D93">
        <f t="shared" si="6"/>
        <v>0</v>
      </c>
      <c r="E93">
        <f t="shared" si="6"/>
        <v>0</v>
      </c>
      <c r="F93">
        <f t="shared" si="6"/>
        <v>0</v>
      </c>
      <c r="G93">
        <f t="shared" si="6"/>
        <v>0</v>
      </c>
      <c r="H93">
        <f t="shared" si="8"/>
        <v>1</v>
      </c>
      <c r="I93">
        <f t="shared" si="8"/>
        <v>0</v>
      </c>
      <c r="J93">
        <f t="shared" si="8"/>
        <v>0</v>
      </c>
      <c r="K93">
        <f t="shared" si="8"/>
        <v>0</v>
      </c>
      <c r="L93">
        <f t="shared" si="8"/>
        <v>0</v>
      </c>
      <c r="M93">
        <f t="shared" si="8"/>
        <v>0</v>
      </c>
      <c r="N93">
        <f t="shared" si="8"/>
        <v>0</v>
      </c>
      <c r="O93">
        <v>0</v>
      </c>
      <c r="P93">
        <f t="shared" si="10"/>
        <v>1</v>
      </c>
      <c r="Q93">
        <f t="shared" si="9"/>
        <v>-1</v>
      </c>
    </row>
    <row r="94" spans="1:17">
      <c r="A94">
        <v>93</v>
      </c>
      <c r="B94" t="s">
        <v>49</v>
      </c>
      <c r="C94">
        <f t="shared" si="6"/>
        <v>0</v>
      </c>
      <c r="D94">
        <f t="shared" si="6"/>
        <v>0</v>
      </c>
      <c r="E94">
        <f t="shared" si="6"/>
        <v>0</v>
      </c>
      <c r="F94">
        <f t="shared" si="6"/>
        <v>0</v>
      </c>
      <c r="G94">
        <f t="shared" si="6"/>
        <v>0</v>
      </c>
      <c r="H94">
        <f t="shared" si="8"/>
        <v>0</v>
      </c>
      <c r="I94">
        <f t="shared" si="8"/>
        <v>0</v>
      </c>
      <c r="J94">
        <f t="shared" si="8"/>
        <v>0</v>
      </c>
      <c r="K94">
        <f t="shared" si="8"/>
        <v>1</v>
      </c>
      <c r="L94">
        <f t="shared" si="8"/>
        <v>0</v>
      </c>
      <c r="M94">
        <f t="shared" si="8"/>
        <v>0</v>
      </c>
      <c r="N94">
        <f t="shared" si="8"/>
        <v>0</v>
      </c>
      <c r="O94">
        <v>0</v>
      </c>
      <c r="P94">
        <f t="shared" si="10"/>
        <v>1</v>
      </c>
      <c r="Q94">
        <f t="shared" si="9"/>
        <v>-1</v>
      </c>
    </row>
    <row r="95" spans="1:17">
      <c r="A95">
        <v>94</v>
      </c>
      <c r="B95" t="s">
        <v>45</v>
      </c>
      <c r="C95">
        <f t="shared" si="6"/>
        <v>1</v>
      </c>
      <c r="D95">
        <f t="shared" si="6"/>
        <v>0</v>
      </c>
      <c r="E95">
        <f t="shared" si="6"/>
        <v>0</v>
      </c>
      <c r="F95">
        <f t="shared" si="6"/>
        <v>0</v>
      </c>
      <c r="G95">
        <f t="shared" si="6"/>
        <v>0</v>
      </c>
      <c r="H95">
        <f t="shared" si="8"/>
        <v>0</v>
      </c>
      <c r="I95">
        <f t="shared" si="8"/>
        <v>0</v>
      </c>
      <c r="J95">
        <f t="shared" si="8"/>
        <v>0</v>
      </c>
      <c r="K95">
        <f t="shared" si="8"/>
        <v>0</v>
      </c>
      <c r="L95">
        <f t="shared" si="8"/>
        <v>0</v>
      </c>
      <c r="M95">
        <f t="shared" si="8"/>
        <v>0</v>
      </c>
      <c r="N95">
        <f t="shared" si="8"/>
        <v>0</v>
      </c>
      <c r="O95">
        <v>0</v>
      </c>
      <c r="P95">
        <f t="shared" si="10"/>
        <v>1</v>
      </c>
      <c r="Q95">
        <f t="shared" si="9"/>
        <v>-1</v>
      </c>
    </row>
    <row r="96" spans="1:17">
      <c r="A96">
        <v>95</v>
      </c>
      <c r="B96" t="s">
        <v>50</v>
      </c>
      <c r="C96">
        <f t="shared" si="6"/>
        <v>0</v>
      </c>
      <c r="D96">
        <f t="shared" si="6"/>
        <v>0</v>
      </c>
      <c r="E96">
        <f t="shared" si="6"/>
        <v>0</v>
      </c>
      <c r="F96">
        <f t="shared" si="6"/>
        <v>0</v>
      </c>
      <c r="G96">
        <f t="shared" si="6"/>
        <v>0</v>
      </c>
      <c r="H96">
        <f t="shared" si="8"/>
        <v>0</v>
      </c>
      <c r="I96">
        <f t="shared" si="8"/>
        <v>0</v>
      </c>
      <c r="J96">
        <f t="shared" si="8"/>
        <v>0</v>
      </c>
      <c r="K96">
        <f t="shared" si="8"/>
        <v>0</v>
      </c>
      <c r="L96">
        <f t="shared" si="8"/>
        <v>1</v>
      </c>
      <c r="M96">
        <f t="shared" si="8"/>
        <v>0</v>
      </c>
      <c r="N96">
        <f t="shared" si="8"/>
        <v>0</v>
      </c>
      <c r="O96">
        <v>0</v>
      </c>
      <c r="P96">
        <f t="shared" si="10"/>
        <v>1</v>
      </c>
      <c r="Q96">
        <f t="shared" si="9"/>
        <v>-1</v>
      </c>
    </row>
    <row r="97" spans="1:17">
      <c r="A97">
        <v>96</v>
      </c>
      <c r="B97" t="s">
        <v>50</v>
      </c>
      <c r="C97">
        <f t="shared" si="6"/>
        <v>0</v>
      </c>
      <c r="D97">
        <f t="shared" si="6"/>
        <v>0</v>
      </c>
      <c r="E97">
        <f t="shared" si="6"/>
        <v>0</v>
      </c>
      <c r="F97">
        <f t="shared" si="6"/>
        <v>0</v>
      </c>
      <c r="G97">
        <f t="shared" si="6"/>
        <v>0</v>
      </c>
      <c r="H97">
        <f t="shared" si="8"/>
        <v>0</v>
      </c>
      <c r="I97">
        <f t="shared" si="8"/>
        <v>0</v>
      </c>
      <c r="J97">
        <f t="shared" si="8"/>
        <v>0</v>
      </c>
      <c r="K97">
        <f t="shared" si="8"/>
        <v>0</v>
      </c>
      <c r="L97">
        <f t="shared" si="8"/>
        <v>1</v>
      </c>
      <c r="M97">
        <f t="shared" si="8"/>
        <v>0</v>
      </c>
      <c r="N97">
        <f t="shared" si="8"/>
        <v>0</v>
      </c>
      <c r="O97">
        <v>0</v>
      </c>
      <c r="P97">
        <f t="shared" si="10"/>
        <v>1</v>
      </c>
      <c r="Q97">
        <f t="shared" si="9"/>
        <v>-1</v>
      </c>
    </row>
    <row r="98" spans="1:17">
      <c r="A98">
        <v>97</v>
      </c>
      <c r="B98" t="s">
        <v>49</v>
      </c>
      <c r="C98">
        <f t="shared" si="6"/>
        <v>0</v>
      </c>
      <c r="D98">
        <f t="shared" si="6"/>
        <v>0</v>
      </c>
      <c r="E98">
        <f t="shared" si="6"/>
        <v>0</v>
      </c>
      <c r="F98">
        <f t="shared" si="6"/>
        <v>0</v>
      </c>
      <c r="G98">
        <f t="shared" si="6"/>
        <v>0</v>
      </c>
      <c r="H98">
        <f t="shared" si="8"/>
        <v>0</v>
      </c>
      <c r="I98">
        <f t="shared" si="8"/>
        <v>0</v>
      </c>
      <c r="J98">
        <f t="shared" si="8"/>
        <v>0</v>
      </c>
      <c r="K98">
        <f t="shared" si="8"/>
        <v>1</v>
      </c>
      <c r="L98">
        <f t="shared" si="8"/>
        <v>0</v>
      </c>
      <c r="M98">
        <f t="shared" si="8"/>
        <v>0</v>
      </c>
      <c r="N98">
        <f t="shared" si="8"/>
        <v>0</v>
      </c>
      <c r="O98">
        <v>0</v>
      </c>
      <c r="P98">
        <f t="shared" si="10"/>
        <v>1</v>
      </c>
      <c r="Q98">
        <f t="shared" si="9"/>
        <v>-1</v>
      </c>
    </row>
    <row r="99" spans="1:17">
      <c r="A99">
        <v>98</v>
      </c>
      <c r="B99" t="s">
        <v>47</v>
      </c>
      <c r="C99">
        <f t="shared" si="6"/>
        <v>0</v>
      </c>
      <c r="D99">
        <f t="shared" si="6"/>
        <v>0</v>
      </c>
      <c r="E99">
        <f t="shared" si="6"/>
        <v>0</v>
      </c>
      <c r="F99">
        <f t="shared" si="6"/>
        <v>1</v>
      </c>
      <c r="G99">
        <f t="shared" si="6"/>
        <v>0</v>
      </c>
      <c r="H99">
        <f t="shared" si="8"/>
        <v>0</v>
      </c>
      <c r="I99">
        <f t="shared" si="8"/>
        <v>0</v>
      </c>
      <c r="J99">
        <f t="shared" si="8"/>
        <v>0</v>
      </c>
      <c r="K99">
        <f t="shared" ref="K99:N110" si="11">IF(K$1=$B99,1,0)</f>
        <v>0</v>
      </c>
      <c r="L99">
        <f t="shared" si="11"/>
        <v>0</v>
      </c>
      <c r="M99">
        <f t="shared" si="11"/>
        <v>0</v>
      </c>
      <c r="N99">
        <f t="shared" si="11"/>
        <v>0</v>
      </c>
      <c r="O99">
        <v>0</v>
      </c>
      <c r="P99">
        <f t="shared" si="10"/>
        <v>1</v>
      </c>
      <c r="Q99">
        <f t="shared" si="9"/>
        <v>-1</v>
      </c>
    </row>
    <row r="100" spans="1:17">
      <c r="A100">
        <v>99</v>
      </c>
      <c r="B100" t="s">
        <v>53</v>
      </c>
      <c r="C100">
        <f t="shared" si="6"/>
        <v>0</v>
      </c>
      <c r="D100">
        <f t="shared" si="6"/>
        <v>0</v>
      </c>
      <c r="E100">
        <f t="shared" si="6"/>
        <v>0</v>
      </c>
      <c r="F100">
        <f t="shared" si="6"/>
        <v>0</v>
      </c>
      <c r="G100">
        <f t="shared" si="6"/>
        <v>1</v>
      </c>
      <c r="H100">
        <f t="shared" si="6"/>
        <v>0</v>
      </c>
      <c r="I100">
        <f t="shared" si="6"/>
        <v>0</v>
      </c>
      <c r="J100">
        <f t="shared" si="6"/>
        <v>0</v>
      </c>
      <c r="K100">
        <f t="shared" si="11"/>
        <v>0</v>
      </c>
      <c r="L100">
        <f t="shared" si="11"/>
        <v>0</v>
      </c>
      <c r="M100">
        <f t="shared" si="11"/>
        <v>0</v>
      </c>
      <c r="N100">
        <f t="shared" si="11"/>
        <v>0</v>
      </c>
      <c r="O100">
        <v>0</v>
      </c>
      <c r="P100">
        <f t="shared" si="10"/>
        <v>1</v>
      </c>
      <c r="Q100">
        <f t="shared" si="9"/>
        <v>-1</v>
      </c>
    </row>
    <row r="101" spans="1:17">
      <c r="A101">
        <v>100</v>
      </c>
      <c r="B101" t="s">
        <v>45</v>
      </c>
      <c r="C101">
        <f t="shared" si="6"/>
        <v>1</v>
      </c>
      <c r="D101">
        <f t="shared" si="6"/>
        <v>0</v>
      </c>
      <c r="E101">
        <f t="shared" si="6"/>
        <v>0</v>
      </c>
      <c r="F101">
        <f t="shared" si="6"/>
        <v>0</v>
      </c>
      <c r="G101">
        <f t="shared" si="6"/>
        <v>0</v>
      </c>
      <c r="H101">
        <f t="shared" si="6"/>
        <v>0</v>
      </c>
      <c r="I101">
        <f t="shared" si="6"/>
        <v>0</v>
      </c>
      <c r="J101">
        <f t="shared" si="6"/>
        <v>0</v>
      </c>
      <c r="K101">
        <f t="shared" si="11"/>
        <v>0</v>
      </c>
      <c r="L101">
        <f t="shared" si="11"/>
        <v>0</v>
      </c>
      <c r="M101">
        <f t="shared" si="11"/>
        <v>0</v>
      </c>
      <c r="N101">
        <f t="shared" si="11"/>
        <v>0</v>
      </c>
      <c r="O101">
        <v>0</v>
      </c>
      <c r="P101">
        <f t="shared" si="10"/>
        <v>1</v>
      </c>
      <c r="Q101">
        <f t="shared" si="9"/>
        <v>-1</v>
      </c>
    </row>
    <row r="102" spans="1:17">
      <c r="A102">
        <v>101</v>
      </c>
      <c r="B102" t="s">
        <v>50</v>
      </c>
      <c r="C102">
        <f t="shared" si="6"/>
        <v>0</v>
      </c>
      <c r="D102">
        <f t="shared" si="6"/>
        <v>0</v>
      </c>
      <c r="E102">
        <f t="shared" si="6"/>
        <v>0</v>
      </c>
      <c r="F102">
        <f t="shared" si="6"/>
        <v>0</v>
      </c>
      <c r="G102">
        <f t="shared" si="6"/>
        <v>0</v>
      </c>
      <c r="H102">
        <f t="shared" si="6"/>
        <v>0</v>
      </c>
      <c r="I102">
        <f t="shared" si="6"/>
        <v>0</v>
      </c>
      <c r="J102">
        <f t="shared" si="6"/>
        <v>0</v>
      </c>
      <c r="K102">
        <f t="shared" si="11"/>
        <v>0</v>
      </c>
      <c r="L102">
        <f t="shared" si="11"/>
        <v>1</v>
      </c>
      <c r="M102">
        <f t="shared" si="11"/>
        <v>0</v>
      </c>
      <c r="N102">
        <f t="shared" si="11"/>
        <v>0</v>
      </c>
      <c r="O102">
        <v>0</v>
      </c>
      <c r="P102">
        <f t="shared" si="10"/>
        <v>1</v>
      </c>
      <c r="Q102">
        <f t="shared" si="9"/>
        <v>-1</v>
      </c>
    </row>
    <row r="103" spans="1:17">
      <c r="A103">
        <v>102</v>
      </c>
      <c r="B103" t="s">
        <v>50</v>
      </c>
      <c r="C103">
        <f t="shared" si="6"/>
        <v>0</v>
      </c>
      <c r="D103">
        <f t="shared" si="6"/>
        <v>0</v>
      </c>
      <c r="E103">
        <f t="shared" si="6"/>
        <v>0</v>
      </c>
      <c r="F103">
        <f t="shared" si="6"/>
        <v>0</v>
      </c>
      <c r="G103">
        <f t="shared" si="6"/>
        <v>0</v>
      </c>
      <c r="H103">
        <f t="shared" si="6"/>
        <v>0</v>
      </c>
      <c r="I103">
        <f t="shared" si="6"/>
        <v>0</v>
      </c>
      <c r="J103">
        <f t="shared" si="6"/>
        <v>0</v>
      </c>
      <c r="K103">
        <f t="shared" si="11"/>
        <v>0</v>
      </c>
      <c r="L103">
        <f t="shared" si="11"/>
        <v>1</v>
      </c>
      <c r="M103">
        <f t="shared" si="11"/>
        <v>0</v>
      </c>
      <c r="N103">
        <f t="shared" si="11"/>
        <v>0</v>
      </c>
      <c r="O103">
        <v>0</v>
      </c>
      <c r="P103">
        <f t="shared" si="10"/>
        <v>1</v>
      </c>
      <c r="Q103">
        <f t="shared" si="9"/>
        <v>-1</v>
      </c>
    </row>
    <row r="104" spans="1:17">
      <c r="A104">
        <v>103</v>
      </c>
      <c r="B104" t="s">
        <v>49</v>
      </c>
      <c r="C104">
        <f t="shared" si="6"/>
        <v>0</v>
      </c>
      <c r="D104">
        <f t="shared" si="6"/>
        <v>0</v>
      </c>
      <c r="E104">
        <f t="shared" si="6"/>
        <v>0</v>
      </c>
      <c r="F104">
        <f t="shared" si="6"/>
        <v>0</v>
      </c>
      <c r="G104">
        <f t="shared" si="6"/>
        <v>0</v>
      </c>
      <c r="H104">
        <f t="shared" si="6"/>
        <v>0</v>
      </c>
      <c r="I104">
        <f t="shared" si="6"/>
        <v>0</v>
      </c>
      <c r="J104">
        <f t="shared" si="6"/>
        <v>0</v>
      </c>
      <c r="K104">
        <f t="shared" si="11"/>
        <v>1</v>
      </c>
      <c r="L104">
        <f t="shared" si="11"/>
        <v>0</v>
      </c>
      <c r="M104">
        <f t="shared" si="11"/>
        <v>0</v>
      </c>
      <c r="N104">
        <f t="shared" si="11"/>
        <v>0</v>
      </c>
      <c r="O104">
        <v>0</v>
      </c>
      <c r="P104">
        <f t="shared" si="10"/>
        <v>1</v>
      </c>
      <c r="Q104">
        <f t="shared" si="9"/>
        <v>-1</v>
      </c>
    </row>
    <row r="105" spans="1:17">
      <c r="A105">
        <v>104</v>
      </c>
      <c r="B105" t="s">
        <v>47</v>
      </c>
      <c r="C105">
        <f t="shared" si="6"/>
        <v>0</v>
      </c>
      <c r="D105">
        <f t="shared" si="6"/>
        <v>0</v>
      </c>
      <c r="E105">
        <f t="shared" si="6"/>
        <v>0</v>
      </c>
      <c r="F105">
        <f t="shared" si="6"/>
        <v>1</v>
      </c>
      <c r="G105">
        <f t="shared" si="6"/>
        <v>0</v>
      </c>
      <c r="H105">
        <f t="shared" si="6"/>
        <v>0</v>
      </c>
      <c r="I105">
        <f t="shared" si="6"/>
        <v>0</v>
      </c>
      <c r="J105">
        <f t="shared" si="6"/>
        <v>0</v>
      </c>
      <c r="K105">
        <f t="shared" si="11"/>
        <v>0</v>
      </c>
      <c r="L105">
        <f t="shared" si="11"/>
        <v>0</v>
      </c>
      <c r="M105">
        <f t="shared" si="11"/>
        <v>0</v>
      </c>
      <c r="N105">
        <f t="shared" si="11"/>
        <v>0</v>
      </c>
      <c r="O105">
        <v>0</v>
      </c>
      <c r="P105">
        <f t="shared" si="10"/>
        <v>1</v>
      </c>
      <c r="Q105">
        <f t="shared" si="9"/>
        <v>-1</v>
      </c>
    </row>
    <row r="106" spans="1:17">
      <c r="A106">
        <v>105</v>
      </c>
      <c r="B106" t="s">
        <v>53</v>
      </c>
      <c r="C106">
        <f t="shared" si="6"/>
        <v>0</v>
      </c>
      <c r="D106">
        <f t="shared" si="6"/>
        <v>0</v>
      </c>
      <c r="E106">
        <f t="shared" si="6"/>
        <v>0</v>
      </c>
      <c r="F106">
        <f t="shared" si="6"/>
        <v>0</v>
      </c>
      <c r="G106">
        <f t="shared" ref="G106:J110" si="12">IF(G$1=$B106,1,0)</f>
        <v>1</v>
      </c>
      <c r="H106">
        <f t="shared" si="12"/>
        <v>0</v>
      </c>
      <c r="I106">
        <f t="shared" si="12"/>
        <v>0</v>
      </c>
      <c r="J106">
        <f t="shared" si="12"/>
        <v>0</v>
      </c>
      <c r="K106">
        <f t="shared" si="11"/>
        <v>0</v>
      </c>
      <c r="L106">
        <f t="shared" si="11"/>
        <v>0</v>
      </c>
      <c r="M106">
        <f t="shared" si="11"/>
        <v>0</v>
      </c>
      <c r="N106">
        <f t="shared" si="11"/>
        <v>0</v>
      </c>
      <c r="O106">
        <v>0</v>
      </c>
      <c r="P106">
        <f t="shared" si="10"/>
        <v>1</v>
      </c>
      <c r="Q106">
        <f t="shared" si="9"/>
        <v>-1</v>
      </c>
    </row>
    <row r="107" spans="1:17">
      <c r="A107">
        <v>106</v>
      </c>
      <c r="B107" t="s">
        <v>56</v>
      </c>
      <c r="C107">
        <f t="shared" ref="C107:F110" si="13">IF(C$1=$B107,1,0)</f>
        <v>0</v>
      </c>
      <c r="D107">
        <f t="shared" si="13"/>
        <v>0</v>
      </c>
      <c r="E107">
        <f t="shared" si="13"/>
        <v>0</v>
      </c>
      <c r="F107">
        <f t="shared" si="13"/>
        <v>0</v>
      </c>
      <c r="G107">
        <f t="shared" si="12"/>
        <v>0</v>
      </c>
      <c r="H107">
        <f t="shared" si="12"/>
        <v>1</v>
      </c>
      <c r="I107">
        <f t="shared" si="12"/>
        <v>0</v>
      </c>
      <c r="J107">
        <f t="shared" si="12"/>
        <v>0</v>
      </c>
      <c r="K107">
        <f t="shared" si="11"/>
        <v>0</v>
      </c>
      <c r="L107">
        <f t="shared" si="11"/>
        <v>0</v>
      </c>
      <c r="M107">
        <f t="shared" si="11"/>
        <v>0</v>
      </c>
      <c r="N107">
        <f t="shared" si="11"/>
        <v>0</v>
      </c>
      <c r="O107">
        <v>0</v>
      </c>
      <c r="P107">
        <f t="shared" si="10"/>
        <v>1</v>
      </c>
      <c r="Q107">
        <f t="shared" si="9"/>
        <v>-1</v>
      </c>
    </row>
    <row r="108" spans="1:17">
      <c r="A108">
        <v>107</v>
      </c>
      <c r="B108" t="s">
        <v>49</v>
      </c>
      <c r="C108">
        <f t="shared" si="13"/>
        <v>0</v>
      </c>
      <c r="D108">
        <f t="shared" si="13"/>
        <v>0</v>
      </c>
      <c r="E108">
        <f t="shared" si="13"/>
        <v>0</v>
      </c>
      <c r="F108">
        <f t="shared" si="13"/>
        <v>0</v>
      </c>
      <c r="G108">
        <f t="shared" si="12"/>
        <v>0</v>
      </c>
      <c r="H108">
        <f t="shared" si="12"/>
        <v>0</v>
      </c>
      <c r="I108">
        <f t="shared" si="12"/>
        <v>0</v>
      </c>
      <c r="J108">
        <f t="shared" si="12"/>
        <v>0</v>
      </c>
      <c r="K108">
        <f t="shared" si="11"/>
        <v>1</v>
      </c>
      <c r="L108">
        <f t="shared" si="11"/>
        <v>0</v>
      </c>
      <c r="M108">
        <f t="shared" si="11"/>
        <v>0</v>
      </c>
      <c r="N108">
        <f t="shared" si="11"/>
        <v>0</v>
      </c>
      <c r="P108">
        <f t="shared" si="10"/>
        <v>1</v>
      </c>
      <c r="Q108">
        <f t="shared" si="9"/>
        <v>-1</v>
      </c>
    </row>
    <row r="109" spans="1:17">
      <c r="A109">
        <v>108</v>
      </c>
      <c r="B109" t="s">
        <v>54</v>
      </c>
      <c r="C109">
        <f t="shared" si="13"/>
        <v>0</v>
      </c>
      <c r="D109">
        <f t="shared" si="13"/>
        <v>0</v>
      </c>
      <c r="E109">
        <f t="shared" si="13"/>
        <v>0</v>
      </c>
      <c r="F109">
        <f t="shared" si="13"/>
        <v>0</v>
      </c>
      <c r="G109">
        <f t="shared" si="12"/>
        <v>0</v>
      </c>
      <c r="H109">
        <f t="shared" si="12"/>
        <v>0</v>
      </c>
      <c r="I109">
        <f t="shared" si="12"/>
        <v>1</v>
      </c>
      <c r="J109">
        <f t="shared" si="12"/>
        <v>0</v>
      </c>
      <c r="K109">
        <f t="shared" si="11"/>
        <v>0</v>
      </c>
      <c r="L109">
        <f t="shared" si="11"/>
        <v>0</v>
      </c>
      <c r="M109">
        <f t="shared" si="11"/>
        <v>0</v>
      </c>
      <c r="N109">
        <f t="shared" si="11"/>
        <v>0</v>
      </c>
      <c r="P109">
        <f t="shared" si="10"/>
        <v>1</v>
      </c>
      <c r="Q109">
        <f t="shared" si="9"/>
        <v>-1</v>
      </c>
    </row>
    <row r="110" spans="1:17">
      <c r="A110">
        <v>109</v>
      </c>
      <c r="B110" t="s">
        <v>54</v>
      </c>
      <c r="C110">
        <f t="shared" si="13"/>
        <v>0</v>
      </c>
      <c r="D110">
        <f t="shared" si="13"/>
        <v>0</v>
      </c>
      <c r="E110">
        <f t="shared" si="13"/>
        <v>0</v>
      </c>
      <c r="F110">
        <f t="shared" si="13"/>
        <v>0</v>
      </c>
      <c r="G110">
        <f t="shared" si="12"/>
        <v>0</v>
      </c>
      <c r="H110">
        <f t="shared" si="12"/>
        <v>0</v>
      </c>
      <c r="I110">
        <f t="shared" si="12"/>
        <v>1</v>
      </c>
      <c r="J110">
        <f t="shared" si="12"/>
        <v>0</v>
      </c>
      <c r="K110">
        <f t="shared" si="11"/>
        <v>0</v>
      </c>
      <c r="L110">
        <f t="shared" si="11"/>
        <v>0</v>
      </c>
      <c r="M110">
        <f t="shared" si="11"/>
        <v>0</v>
      </c>
      <c r="N110">
        <f t="shared" si="11"/>
        <v>0</v>
      </c>
      <c r="P110">
        <f t="shared" si="10"/>
        <v>1</v>
      </c>
      <c r="Q110">
        <f t="shared" si="9"/>
        <v>-1</v>
      </c>
    </row>
    <row r="111" spans="1:17">
      <c r="A111">
        <v>110</v>
      </c>
    </row>
    <row r="112" spans="1:17">
      <c r="A112">
        <v>111</v>
      </c>
    </row>
    <row r="113" spans="1:1">
      <c r="A113">
        <v>112</v>
      </c>
    </row>
    <row r="114" spans="1:1">
      <c r="A114">
        <v>113</v>
      </c>
    </row>
    <row r="115" spans="1:1">
      <c r="A115">
        <v>114</v>
      </c>
    </row>
    <row r="116" spans="1:1">
      <c r="A116">
        <v>115</v>
      </c>
    </row>
    <row r="117" spans="1:1">
      <c r="A117">
        <v>116</v>
      </c>
    </row>
    <row r="118" spans="1:1">
      <c r="A118">
        <v>117</v>
      </c>
    </row>
    <row r="119" spans="1:1">
      <c r="A119">
        <v>118</v>
      </c>
    </row>
    <row r="120" spans="1:1">
      <c r="A120">
        <v>119</v>
      </c>
    </row>
    <row r="121" spans="1:1">
      <c r="A121">
        <v>120</v>
      </c>
    </row>
    <row r="122" spans="1:1">
      <c r="A122">
        <v>121</v>
      </c>
    </row>
    <row r="123" spans="1:1">
      <c r="A123">
        <v>122</v>
      </c>
    </row>
    <row r="124" spans="1:1">
      <c r="A124">
        <v>123</v>
      </c>
    </row>
    <row r="125" spans="1:1">
      <c r="A125">
        <v>124</v>
      </c>
    </row>
    <row r="126" spans="1:1">
      <c r="A126">
        <v>125</v>
      </c>
    </row>
    <row r="127" spans="1:1">
      <c r="A127">
        <v>126</v>
      </c>
    </row>
    <row r="128" spans="1:1">
      <c r="A128">
        <v>127</v>
      </c>
    </row>
    <row r="129" spans="1:1">
      <c r="A129">
        <v>128</v>
      </c>
    </row>
    <row r="130" spans="1:1">
      <c r="A130">
        <v>129</v>
      </c>
    </row>
    <row r="131" spans="1:1">
      <c r="A131">
        <v>130</v>
      </c>
    </row>
    <row r="132" spans="1:1">
      <c r="A132">
        <v>131</v>
      </c>
    </row>
    <row r="133" spans="1:1">
      <c r="A133">
        <v>132</v>
      </c>
    </row>
    <row r="134" spans="1:1">
      <c r="A134">
        <v>133</v>
      </c>
    </row>
    <row r="135" spans="1:1">
      <c r="A135">
        <v>134</v>
      </c>
    </row>
    <row r="136" spans="1:1">
      <c r="A136">
        <v>135</v>
      </c>
    </row>
    <row r="137" spans="1:1">
      <c r="A137">
        <v>136</v>
      </c>
    </row>
    <row r="138" spans="1:1">
      <c r="A138">
        <v>137</v>
      </c>
    </row>
    <row r="139" spans="1:1">
      <c r="A139">
        <v>138</v>
      </c>
    </row>
    <row r="140" spans="1:1">
      <c r="A140">
        <v>139</v>
      </c>
    </row>
    <row r="141" spans="1:1">
      <c r="A141">
        <v>140</v>
      </c>
    </row>
    <row r="142" spans="1:1">
      <c r="A142">
        <v>141</v>
      </c>
    </row>
    <row r="143" spans="1:1">
      <c r="A143">
        <v>142</v>
      </c>
    </row>
    <row r="144" spans="1:1">
      <c r="A144">
        <v>143</v>
      </c>
    </row>
    <row r="145" spans="1:14">
      <c r="A145">
        <v>144</v>
      </c>
    </row>
    <row r="146" spans="1:14" ht="18.75">
      <c r="A146" t="s">
        <v>59</v>
      </c>
      <c r="C146" s="14">
        <f>SUM(C$2:C145)</f>
        <v>10</v>
      </c>
      <c r="D146" s="14">
        <f>SUM(D$2:D145)</f>
        <v>7</v>
      </c>
      <c r="E146" s="15">
        <f>SUM(E$2:E145)</f>
        <v>7</v>
      </c>
      <c r="F146" s="15">
        <f>SUM(F$2:F145)</f>
        <v>9</v>
      </c>
      <c r="G146" s="16">
        <f>SUM(G$2:G145)</f>
        <v>5</v>
      </c>
      <c r="H146" s="16">
        <f>SUM(H$2:H145)</f>
        <v>12</v>
      </c>
      <c r="I146" s="16">
        <f>SUM(I$2:I145)</f>
        <v>11</v>
      </c>
      <c r="J146" s="16">
        <f>SUM(J$2:J145)</f>
        <v>5</v>
      </c>
      <c r="K146" s="16">
        <f>SUM(K$2:K145)</f>
        <v>12</v>
      </c>
      <c r="L146" s="16">
        <f>SUM(L$2:L145)</f>
        <v>11</v>
      </c>
      <c r="M146" s="16">
        <f>SUM(M$2:M145)</f>
        <v>5</v>
      </c>
      <c r="N146" s="16">
        <f>SUM(N$2:N145)</f>
        <v>15</v>
      </c>
    </row>
    <row r="147" spans="1:14" ht="18.75">
      <c r="A147" t="s">
        <v>61</v>
      </c>
      <c r="C147" s="14">
        <f>C146/$B148 * 100</f>
        <v>9.1743119266055047</v>
      </c>
      <c r="D147" s="14">
        <f t="shared" ref="D147:N147" si="14">D146/$B148 * 100</f>
        <v>6.4220183486238538</v>
      </c>
      <c r="E147" s="15">
        <f t="shared" si="14"/>
        <v>6.4220183486238538</v>
      </c>
      <c r="F147" s="15">
        <f t="shared" si="14"/>
        <v>8.2568807339449553</v>
      </c>
      <c r="G147" s="16">
        <f t="shared" si="14"/>
        <v>4.5871559633027523</v>
      </c>
      <c r="H147" s="16">
        <f t="shared" si="14"/>
        <v>11.009174311926607</v>
      </c>
      <c r="I147" s="16">
        <f t="shared" si="14"/>
        <v>10.091743119266056</v>
      </c>
      <c r="J147" s="16">
        <f t="shared" si="14"/>
        <v>4.5871559633027523</v>
      </c>
      <c r="K147" s="16">
        <f t="shared" si="14"/>
        <v>11.009174311926607</v>
      </c>
      <c r="L147" s="16">
        <f t="shared" si="14"/>
        <v>10.091743119266056</v>
      </c>
      <c r="M147" s="16">
        <f t="shared" si="14"/>
        <v>4.5871559633027523</v>
      </c>
      <c r="N147" s="16">
        <f t="shared" si="14"/>
        <v>13.761467889908257</v>
      </c>
    </row>
    <row r="148" spans="1:14" ht="18.75">
      <c r="A148" t="s">
        <v>60</v>
      </c>
      <c r="B148">
        <f>SUM(C146:N146)</f>
        <v>109</v>
      </c>
      <c r="C148" s="13" t="s">
        <v>45</v>
      </c>
      <c r="D148" s="13" t="s">
        <v>55</v>
      </c>
      <c r="E148" s="11" t="s">
        <v>46</v>
      </c>
      <c r="F148" s="11" t="s">
        <v>47</v>
      </c>
      <c r="G148" s="12" t="s">
        <v>53</v>
      </c>
      <c r="H148" s="12" t="s">
        <v>56</v>
      </c>
      <c r="I148" s="12" t="s">
        <v>54</v>
      </c>
      <c r="J148" s="12" t="s">
        <v>48</v>
      </c>
      <c r="K148" s="12" t="s">
        <v>49</v>
      </c>
      <c r="L148" s="12" t="s">
        <v>50</v>
      </c>
      <c r="M148" s="12" t="s">
        <v>51</v>
      </c>
      <c r="N148" s="12" t="s">
        <v>57</v>
      </c>
    </row>
  </sheetData>
  <phoneticPr fontId="4" type="noConversion"/>
  <conditionalFormatting sqref="P1:P11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:N110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{D371A38E-ADE6-4934-97EB-FF7CDA466EDF}</x14:id>
        </ext>
      </extLst>
    </cfRule>
  </conditionalFormatting>
  <conditionalFormatting sqref="Q2:Q110">
    <cfRule type="colorScale" priority="2">
      <colorScale>
        <cfvo type="min"/>
        <cfvo type="max"/>
        <color rgb="FF63BE7B"/>
        <color rgb="FFFFEF9C"/>
      </colorScale>
    </cfRule>
  </conditionalFormatting>
  <conditionalFormatting sqref="Q2:Q110">
    <cfRule type="colorScale" priority="1">
      <colorScale>
        <cfvo type="min"/>
        <cfvo type="percentile" val="50"/>
        <cfvo type="max"/>
        <color rgb="FFF8696B"/>
        <color rgb="FFFCFCFF"/>
        <color rgb="FF5A8AC6"/>
      </colorScale>
    </cfRule>
  </conditionalFormatting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371A38E-ADE6-4934-97EB-FF7CDA466ED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C2:N110</xm:sqref>
        </x14:conditionalFormatting>
      </x14:conditionalFormattings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673710-6592-4C56-9C64-2AB96FC7FE22}">
  <sheetPr codeName="Sheet12"/>
  <dimension ref="A1:B8"/>
  <sheetViews>
    <sheetView workbookViewId="0">
      <selection activeCell="B2" sqref="B2"/>
    </sheetView>
  </sheetViews>
  <sheetFormatPr defaultRowHeight="13.5"/>
  <cols>
    <col min="1" max="1" width="11.375" customWidth="1"/>
  </cols>
  <sheetData>
    <row r="1" spans="1:2">
      <c r="A1" t="s">
        <v>274</v>
      </c>
      <c r="B1" t="s">
        <v>282</v>
      </c>
    </row>
    <row r="2" spans="1:2">
      <c r="A2" t="s">
        <v>275</v>
      </c>
      <c r="B2">
        <v>4</v>
      </c>
    </row>
    <row r="3" spans="1:2">
      <c r="A3" t="s">
        <v>276</v>
      </c>
      <c r="B3">
        <v>4</v>
      </c>
    </row>
    <row r="4" spans="1:2">
      <c r="A4" t="s">
        <v>277</v>
      </c>
      <c r="B4">
        <v>4</v>
      </c>
    </row>
    <row r="5" spans="1:2">
      <c r="A5" t="s">
        <v>278</v>
      </c>
      <c r="B5">
        <v>3</v>
      </c>
    </row>
    <row r="6" spans="1:2">
      <c r="A6" t="s">
        <v>279</v>
      </c>
      <c r="B6">
        <v>3</v>
      </c>
    </row>
    <row r="7" spans="1:2">
      <c r="A7" t="s">
        <v>280</v>
      </c>
      <c r="B7">
        <v>2</v>
      </c>
    </row>
    <row r="8" spans="1:2">
      <c r="A8" t="s">
        <v>281</v>
      </c>
      <c r="B8">
        <v>2</v>
      </c>
    </row>
  </sheetData>
  <phoneticPr fontId="4" type="noConversion"/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87C09-AF85-429C-A23B-11ED1B379DFF}">
  <sheetPr codeName="Sheet9"/>
  <dimension ref="A1:B20"/>
  <sheetViews>
    <sheetView workbookViewId="0">
      <selection activeCell="B2" sqref="B2"/>
    </sheetView>
  </sheetViews>
  <sheetFormatPr defaultRowHeight="13.5"/>
  <sheetData>
    <row r="1" spans="1:2">
      <c r="A1" t="s">
        <v>58</v>
      </c>
      <c r="B1" t="s">
        <v>263</v>
      </c>
    </row>
    <row r="2" spans="1:2">
      <c r="A2">
        <v>1</v>
      </c>
      <c r="B2">
        <v>423</v>
      </c>
    </row>
    <row r="3" spans="1:2">
      <c r="A3">
        <v>2</v>
      </c>
      <c r="B3">
        <v>180</v>
      </c>
    </row>
    <row r="4" spans="1:2">
      <c r="A4">
        <v>3</v>
      </c>
      <c r="B4">
        <v>128</v>
      </c>
    </row>
    <row r="5" spans="1:2">
      <c r="A5">
        <v>4</v>
      </c>
      <c r="B5">
        <v>120</v>
      </c>
    </row>
    <row r="6" spans="1:2">
      <c r="A6">
        <v>5</v>
      </c>
      <c r="B6">
        <v>87</v>
      </c>
    </row>
    <row r="7" spans="1:2">
      <c r="A7">
        <v>6</v>
      </c>
      <c r="B7">
        <v>78</v>
      </c>
    </row>
    <row r="8" spans="1:2">
      <c r="A8">
        <v>7</v>
      </c>
      <c r="B8">
        <v>73</v>
      </c>
    </row>
    <row r="9" spans="1:2">
      <c r="A9">
        <v>8</v>
      </c>
      <c r="B9">
        <v>68</v>
      </c>
    </row>
    <row r="10" spans="1:2">
      <c r="A10">
        <v>9</v>
      </c>
      <c r="B10">
        <v>58</v>
      </c>
    </row>
    <row r="11" spans="1:2">
      <c r="A11">
        <v>10</v>
      </c>
      <c r="B11">
        <v>57</v>
      </c>
    </row>
    <row r="12" spans="1:2">
      <c r="A12">
        <v>11</v>
      </c>
      <c r="B12">
        <v>34</v>
      </c>
    </row>
    <row r="13" spans="1:2">
      <c r="A13">
        <v>12</v>
      </c>
      <c r="B13">
        <v>34</v>
      </c>
    </row>
    <row r="14" spans="1:2">
      <c r="A14">
        <v>13</v>
      </c>
      <c r="B14">
        <v>24</v>
      </c>
    </row>
    <row r="15" spans="1:2">
      <c r="A15">
        <v>14</v>
      </c>
      <c r="B15">
        <v>14</v>
      </c>
    </row>
    <row r="16" spans="1:2">
      <c r="A16">
        <v>15</v>
      </c>
      <c r="B16">
        <v>30</v>
      </c>
    </row>
    <row r="17" spans="1:2">
      <c r="A17">
        <v>16</v>
      </c>
    </row>
    <row r="18" spans="1:2">
      <c r="A18">
        <v>17</v>
      </c>
    </row>
    <row r="19" spans="1:2">
      <c r="A19">
        <v>18</v>
      </c>
    </row>
    <row r="20" spans="1:2">
      <c r="A20" t="s">
        <v>63</v>
      </c>
      <c r="B20">
        <f>SUM(B2:B19)</f>
        <v>1408</v>
      </c>
    </row>
  </sheetData>
  <phoneticPr fontId="4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345791-3CF2-4772-A30E-AEB1E9F0C304}">
  <sheetPr codeName="Sheet8"/>
  <dimension ref="A1:G7"/>
  <sheetViews>
    <sheetView workbookViewId="0"/>
  </sheetViews>
  <sheetFormatPr defaultRowHeight="13.5"/>
  <cols>
    <col min="1" max="1" width="17.75" customWidth="1"/>
  </cols>
  <sheetData>
    <row r="1" spans="1:7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</row>
    <row r="2" spans="1:7" ht="14.25" thickTop="1">
      <c r="A2" s="2" t="s">
        <v>2</v>
      </c>
      <c r="B2">
        <v>20.7</v>
      </c>
      <c r="C2">
        <v>16.2</v>
      </c>
      <c r="D2">
        <v>11.7</v>
      </c>
      <c r="E2">
        <v>8.6999999999999993</v>
      </c>
      <c r="F2">
        <v>6.7</v>
      </c>
      <c r="G2">
        <v>4.2</v>
      </c>
    </row>
    <row r="3" spans="1:7">
      <c r="A3" s="2" t="s">
        <v>3</v>
      </c>
      <c r="B3">
        <v>30.99</v>
      </c>
      <c r="C3">
        <v>26.97</v>
      </c>
      <c r="D3">
        <v>24.89</v>
      </c>
      <c r="E3">
        <v>20.39</v>
      </c>
      <c r="F3">
        <v>24.5</v>
      </c>
      <c r="G3">
        <v>22.64</v>
      </c>
    </row>
    <row r="4" spans="1:7">
      <c r="A4" s="2" t="s">
        <v>4</v>
      </c>
      <c r="B4">
        <v>291</v>
      </c>
      <c r="C4">
        <v>445</v>
      </c>
      <c r="D4">
        <v>492</v>
      </c>
      <c r="E4">
        <v>602</v>
      </c>
      <c r="F4">
        <v>716</v>
      </c>
      <c r="G4">
        <v>980</v>
      </c>
    </row>
    <row r="5" spans="1:7">
      <c r="A5" s="4" t="s">
        <v>5</v>
      </c>
      <c r="B5">
        <f t="shared" ref="B5:G5" si="0">B4*B2</f>
        <v>6023.7</v>
      </c>
      <c r="C5">
        <f t="shared" si="0"/>
        <v>7209</v>
      </c>
      <c r="D5">
        <f t="shared" si="0"/>
        <v>5756.4</v>
      </c>
      <c r="E5">
        <f t="shared" si="0"/>
        <v>5237.3999999999996</v>
      </c>
      <c r="F5">
        <f t="shared" si="0"/>
        <v>4797.2</v>
      </c>
      <c r="G5">
        <f t="shared" si="0"/>
        <v>4116</v>
      </c>
    </row>
    <row r="6" spans="1:7">
      <c r="A6" s="3" t="s">
        <v>7</v>
      </c>
      <c r="B6">
        <v>50.97</v>
      </c>
      <c r="C6">
        <v>81.27</v>
      </c>
      <c r="D6">
        <v>43.94</v>
      </c>
      <c r="E6">
        <v>40.49</v>
      </c>
      <c r="F6">
        <v>30.31</v>
      </c>
      <c r="G6">
        <v>13.55</v>
      </c>
    </row>
    <row r="7" spans="1:7">
      <c r="A7" s="5" t="s">
        <v>6</v>
      </c>
      <c r="B7">
        <f t="shared" ref="B7:G7" si="1">B2*B3/B6</f>
        <v>12.58569746909947</v>
      </c>
      <c r="C7">
        <f t="shared" si="1"/>
        <v>5.3760797342192692</v>
      </c>
      <c r="D7">
        <f t="shared" si="1"/>
        <v>6.627514792899408</v>
      </c>
      <c r="E7">
        <f t="shared" si="1"/>
        <v>4.3811558409483817</v>
      </c>
      <c r="F7">
        <f t="shared" si="1"/>
        <v>5.4157043879907629</v>
      </c>
      <c r="G7">
        <f t="shared" si="1"/>
        <v>7.017564575645757</v>
      </c>
    </row>
  </sheetData>
  <phoneticPr fontId="4" type="noConversion"/>
  <conditionalFormatting sqref="B5:G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G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297EF-6EC3-4004-BD1C-3B33B635C669}">
  <sheetPr codeName="Sheet5"/>
  <dimension ref="A1:J29"/>
  <sheetViews>
    <sheetView workbookViewId="0"/>
  </sheetViews>
  <sheetFormatPr defaultRowHeight="13.5"/>
  <cols>
    <col min="1" max="1" width="17.75" customWidth="1"/>
  </cols>
  <sheetData>
    <row r="1" spans="1:10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  <c r="H1" s="1" t="s">
        <v>13</v>
      </c>
      <c r="I1" s="1" t="s">
        <v>15</v>
      </c>
      <c r="J1" s="1" t="s">
        <v>14</v>
      </c>
    </row>
    <row r="2" spans="1:10" ht="14.25" thickTop="1">
      <c r="A2" s="7" t="s">
        <v>16</v>
      </c>
      <c r="B2" s="6" t="s">
        <v>17</v>
      </c>
      <c r="C2" s="6" t="s">
        <v>18</v>
      </c>
      <c r="D2" s="6" t="s">
        <v>20</v>
      </c>
      <c r="E2" s="6" t="s">
        <v>21</v>
      </c>
      <c r="F2" s="6" t="s">
        <v>19</v>
      </c>
      <c r="G2" s="6" t="s">
        <v>18</v>
      </c>
      <c r="H2" s="6" t="s">
        <v>17</v>
      </c>
      <c r="I2" s="6" t="s">
        <v>20</v>
      </c>
      <c r="J2" s="6" t="s">
        <v>21</v>
      </c>
    </row>
    <row r="3" spans="1:10">
      <c r="A3" s="7" t="s">
        <v>2</v>
      </c>
      <c r="B3" s="6">
        <v>20.7</v>
      </c>
      <c r="C3" s="6">
        <v>16.2</v>
      </c>
      <c r="D3" s="6">
        <v>11.7</v>
      </c>
      <c r="E3" s="6">
        <v>8.6999999999999993</v>
      </c>
      <c r="F3" s="6">
        <v>7.2</v>
      </c>
      <c r="G3" s="6">
        <v>4.2</v>
      </c>
      <c r="H3" s="6">
        <v>4.7</v>
      </c>
      <c r="I3" s="6">
        <v>3.7</v>
      </c>
      <c r="J3" s="6">
        <v>1.7</v>
      </c>
    </row>
    <row r="4" spans="1:10">
      <c r="A4" s="7" t="s">
        <v>3</v>
      </c>
      <c r="B4" s="6">
        <v>31.37</v>
      </c>
      <c r="C4" s="6">
        <v>26.32</v>
      </c>
      <c r="D4" s="6">
        <v>25.05</v>
      </c>
      <c r="E4" s="6">
        <v>22.43</v>
      </c>
      <c r="F4" s="6">
        <v>23.41</v>
      </c>
      <c r="G4" s="6">
        <v>22.64</v>
      </c>
      <c r="H4" s="6">
        <v>28.5</v>
      </c>
      <c r="I4" s="6">
        <v>22.18</v>
      </c>
      <c r="J4" s="6">
        <v>18.47</v>
      </c>
    </row>
    <row r="5" spans="1:10">
      <c r="A5" s="7" t="s">
        <v>4</v>
      </c>
      <c r="B5" s="6">
        <v>383</v>
      </c>
      <c r="C5" s="6">
        <v>452</v>
      </c>
      <c r="D5" s="6">
        <v>510</v>
      </c>
      <c r="E5" s="6">
        <v>606</v>
      </c>
      <c r="F5" s="6">
        <v>722</v>
      </c>
      <c r="G5" s="6">
        <v>1027</v>
      </c>
      <c r="H5" s="6">
        <v>920</v>
      </c>
      <c r="I5" s="6">
        <v>1323</v>
      </c>
      <c r="J5" s="6">
        <v>1540</v>
      </c>
    </row>
    <row r="6" spans="1:10">
      <c r="A6" s="8" t="s">
        <v>5</v>
      </c>
      <c r="B6" s="6">
        <f t="shared" ref="B6:J6" si="0">B5*B3</f>
        <v>7928.0999999999995</v>
      </c>
      <c r="C6" s="6">
        <f t="shared" si="0"/>
        <v>7322.4</v>
      </c>
      <c r="D6" s="6">
        <f t="shared" si="0"/>
        <v>5967</v>
      </c>
      <c r="E6" s="6">
        <f t="shared" si="0"/>
        <v>5272.2</v>
      </c>
      <c r="F6" s="6">
        <f t="shared" si="0"/>
        <v>5198.4000000000005</v>
      </c>
      <c r="G6" s="6">
        <f t="shared" si="0"/>
        <v>4313.4000000000005</v>
      </c>
      <c r="H6" s="6">
        <f t="shared" si="0"/>
        <v>4324</v>
      </c>
      <c r="I6" s="6">
        <f t="shared" si="0"/>
        <v>4895.1000000000004</v>
      </c>
      <c r="J6" s="6">
        <f t="shared" si="0"/>
        <v>2618</v>
      </c>
    </row>
    <row r="7" spans="1:10">
      <c r="A7" s="7" t="s">
        <v>7</v>
      </c>
      <c r="B7" s="6">
        <v>119.8</v>
      </c>
      <c r="C7" s="6">
        <v>85.17</v>
      </c>
      <c r="D7" s="6">
        <v>53.13</v>
      </c>
      <c r="E7" s="6">
        <v>41.15</v>
      </c>
      <c r="F7" s="6">
        <v>31.3</v>
      </c>
      <c r="G7" s="6">
        <v>17.350000000000001</v>
      </c>
      <c r="H7" s="6">
        <v>28.11</v>
      </c>
      <c r="I7" s="6">
        <v>17.559999999999999</v>
      </c>
      <c r="J7" s="6">
        <v>11.6</v>
      </c>
    </row>
    <row r="8" spans="1:10">
      <c r="A8" s="8" t="s">
        <v>6</v>
      </c>
      <c r="B8" s="6">
        <f t="shared" ref="B8:J8" si="1">B3*B4/B7</f>
        <v>5.4203589315525882</v>
      </c>
      <c r="C8" s="6">
        <f t="shared" si="1"/>
        <v>5.0062698133145469</v>
      </c>
      <c r="D8" s="6">
        <f t="shared" si="1"/>
        <v>5.516374929418407</v>
      </c>
      <c r="E8" s="6">
        <f t="shared" si="1"/>
        <v>4.7421871202916162</v>
      </c>
      <c r="F8" s="6">
        <f t="shared" si="1"/>
        <v>5.3850479233226833</v>
      </c>
      <c r="G8" s="6">
        <f t="shared" si="1"/>
        <v>5.4805763688760809</v>
      </c>
      <c r="H8" s="6">
        <f t="shared" si="1"/>
        <v>4.7652081109925302</v>
      </c>
      <c r="I8" s="6">
        <f t="shared" si="1"/>
        <v>4.6734624145785881</v>
      </c>
      <c r="J8" s="6">
        <f t="shared" si="1"/>
        <v>2.706810344827586</v>
      </c>
    </row>
    <row r="13" spans="1:10">
      <c r="A13" t="s">
        <v>22</v>
      </c>
    </row>
    <row r="14" spans="1:10">
      <c r="A14" t="s">
        <v>23</v>
      </c>
      <c r="D14" s="6"/>
    </row>
    <row r="16" spans="1:10">
      <c r="A16" t="s">
        <v>24</v>
      </c>
    </row>
    <row r="19" spans="1:8" ht="20.25" thickBot="1">
      <c r="A19" s="1" t="s">
        <v>0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1</v>
      </c>
      <c r="B20" s="6" t="s">
        <v>17</v>
      </c>
      <c r="C20" s="6">
        <v>20.7</v>
      </c>
      <c r="D20" s="6">
        <v>31.37</v>
      </c>
      <c r="E20" s="6">
        <v>383</v>
      </c>
      <c r="F20" s="6">
        <f t="shared" ref="F20:F28" si="2">E20*C20</f>
        <v>7928.0999999999995</v>
      </c>
      <c r="G20" s="6">
        <v>119.8</v>
      </c>
      <c r="H20" s="6">
        <f t="shared" ref="H20:H28" si="3">C20*D20/G20</f>
        <v>5.4203589315525882</v>
      </c>
    </row>
    <row r="21" spans="1:8" ht="21" thickTop="1" thickBot="1">
      <c r="A21" s="1" t="s">
        <v>8</v>
      </c>
      <c r="B21" s="6" t="s">
        <v>18</v>
      </c>
      <c r="C21" s="6">
        <v>16.2</v>
      </c>
      <c r="D21" s="6">
        <v>26.32</v>
      </c>
      <c r="E21" s="6">
        <v>452</v>
      </c>
      <c r="F21" s="6">
        <f t="shared" si="2"/>
        <v>7322.4</v>
      </c>
      <c r="G21" s="6">
        <v>85.17</v>
      </c>
      <c r="H21" s="6">
        <f t="shared" si="3"/>
        <v>5.0062698133145469</v>
      </c>
    </row>
    <row r="22" spans="1:8" ht="21" thickTop="1" thickBot="1">
      <c r="A22" s="1" t="s">
        <v>9</v>
      </c>
      <c r="B22" s="6" t="s">
        <v>20</v>
      </c>
      <c r="C22" s="6">
        <v>11.7</v>
      </c>
      <c r="D22" s="6">
        <v>25.05</v>
      </c>
      <c r="E22" s="6">
        <v>510</v>
      </c>
      <c r="F22" s="6">
        <f t="shared" si="2"/>
        <v>5967</v>
      </c>
      <c r="G22" s="6">
        <v>53.13</v>
      </c>
      <c r="H22" s="6">
        <f t="shared" si="3"/>
        <v>5.516374929418407</v>
      </c>
    </row>
    <row r="23" spans="1:8" ht="21" thickTop="1" thickBot="1">
      <c r="A23" s="1" t="s">
        <v>10</v>
      </c>
      <c r="B23" s="6" t="s">
        <v>21</v>
      </c>
      <c r="C23" s="6">
        <v>8.6999999999999993</v>
      </c>
      <c r="D23" s="6">
        <v>22.43</v>
      </c>
      <c r="E23" s="6">
        <v>606</v>
      </c>
      <c r="F23" s="6">
        <f t="shared" si="2"/>
        <v>5272.2</v>
      </c>
      <c r="G23" s="6">
        <v>41.15</v>
      </c>
      <c r="H23" s="6">
        <f t="shared" si="3"/>
        <v>4.7421871202916162</v>
      </c>
    </row>
    <row r="24" spans="1:8" ht="21" thickTop="1" thickBot="1">
      <c r="A24" s="1" t="s">
        <v>11</v>
      </c>
      <c r="B24" s="6" t="s">
        <v>19</v>
      </c>
      <c r="C24" s="6">
        <v>7.2</v>
      </c>
      <c r="D24" s="6">
        <v>23.41</v>
      </c>
      <c r="E24" s="6">
        <v>722</v>
      </c>
      <c r="F24" s="6">
        <f t="shared" si="2"/>
        <v>5198.4000000000005</v>
      </c>
      <c r="G24" s="6">
        <v>31.3</v>
      </c>
      <c r="H24" s="6">
        <f t="shared" si="3"/>
        <v>5.3850479233226833</v>
      </c>
    </row>
    <row r="25" spans="1:8" ht="21" thickTop="1" thickBot="1">
      <c r="A25" s="1" t="s">
        <v>12</v>
      </c>
      <c r="B25" s="6" t="s">
        <v>18</v>
      </c>
      <c r="C25" s="6">
        <v>4.2</v>
      </c>
      <c r="D25" s="6">
        <v>22.64</v>
      </c>
      <c r="E25" s="6">
        <v>1027</v>
      </c>
      <c r="F25" s="6">
        <f t="shared" si="2"/>
        <v>4313.4000000000005</v>
      </c>
      <c r="G25" s="6">
        <v>17.350000000000001</v>
      </c>
      <c r="H25" s="6">
        <f t="shared" si="3"/>
        <v>5.4805763688760809</v>
      </c>
    </row>
    <row r="26" spans="1:8" ht="21" thickTop="1" thickBot="1">
      <c r="A26" s="1" t="s">
        <v>13</v>
      </c>
      <c r="B26" s="6" t="s">
        <v>17</v>
      </c>
      <c r="C26" s="6">
        <v>4.7</v>
      </c>
      <c r="D26" s="6">
        <v>28.5</v>
      </c>
      <c r="E26" s="6">
        <v>920</v>
      </c>
      <c r="F26" s="6">
        <f t="shared" si="2"/>
        <v>4324</v>
      </c>
      <c r="G26" s="6">
        <v>28.11</v>
      </c>
      <c r="H26" s="6">
        <f t="shared" si="3"/>
        <v>4.7652081109925302</v>
      </c>
    </row>
    <row r="27" spans="1:8" ht="21" thickTop="1" thickBot="1">
      <c r="A27" s="1" t="s">
        <v>15</v>
      </c>
      <c r="B27" s="6" t="s">
        <v>20</v>
      </c>
      <c r="C27" s="6">
        <v>3.7</v>
      </c>
      <c r="D27" s="6">
        <v>22.18</v>
      </c>
      <c r="E27" s="6">
        <v>1323</v>
      </c>
      <c r="F27" s="6">
        <f t="shared" si="2"/>
        <v>4895.1000000000004</v>
      </c>
      <c r="G27" s="6">
        <v>17.559999999999999</v>
      </c>
      <c r="H27" s="6">
        <f t="shared" si="3"/>
        <v>4.6734624145785881</v>
      </c>
    </row>
    <row r="28" spans="1:8" ht="21" thickTop="1" thickBot="1">
      <c r="A28" s="1" t="s">
        <v>14</v>
      </c>
      <c r="B28" s="6" t="s">
        <v>21</v>
      </c>
      <c r="C28" s="6">
        <v>1.7</v>
      </c>
      <c r="D28" s="6">
        <v>18.47</v>
      </c>
      <c r="E28" s="6">
        <v>1540</v>
      </c>
      <c r="F28" s="6">
        <f t="shared" si="2"/>
        <v>2618</v>
      </c>
      <c r="G28" s="6">
        <v>11.6</v>
      </c>
      <c r="H28" s="6">
        <f t="shared" si="3"/>
        <v>2.706810344827586</v>
      </c>
    </row>
    <row r="29" spans="1:8" ht="14.25" thickTop="1"/>
  </sheetData>
  <phoneticPr fontId="4" type="noConversion"/>
  <conditionalFormatting sqref="F20:F28 G26:G28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:J6 H7:J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J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14</vt:i4>
      </vt:variant>
    </vt:vector>
  </HeadingPairs>
  <TitlesOfParts>
    <vt:vector size="14" baseType="lpstr">
      <vt:lpstr>商铺价值更新</vt:lpstr>
      <vt:lpstr>时间统计</vt:lpstr>
      <vt:lpstr>商店兑换统计</vt:lpstr>
      <vt:lpstr>损耗分析</vt:lpstr>
      <vt:lpstr>谈心统计</vt:lpstr>
      <vt:lpstr>世交管理</vt:lpstr>
      <vt:lpstr>砍价数据</vt:lpstr>
      <vt:lpstr>性价比与内涵值关系模板</vt:lpstr>
      <vt:lpstr>更新后2</vt:lpstr>
      <vt:lpstr>更新3</vt:lpstr>
      <vt:lpstr>更新4</vt:lpstr>
      <vt:lpstr>更新后</vt:lpstr>
      <vt:lpstr>冲榜活动</vt:lpstr>
      <vt:lpstr>题库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匿名</dc:creator>
  <cp:lastModifiedBy>亚彬程</cp:lastModifiedBy>
  <dcterms:created xsi:type="dcterms:W3CDTF">2022-09-24T16:25:51Z</dcterms:created>
  <dcterms:modified xsi:type="dcterms:W3CDTF">2022-09-29T19:03:11Z</dcterms:modified>
</cp:coreProperties>
</file>